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120" tabRatio="840" activeTab="3"/>
  </bookViews>
  <sheets>
    <sheet name="CIS" sheetId="1" r:id="rId1"/>
    <sheet name="CBS" sheetId="2" r:id="rId2"/>
    <sheet name="CSCE" sheetId="3" r:id="rId3"/>
    <sheet name="CashFlow" sheetId="4" r:id="rId4"/>
    <sheet name="CFlow" sheetId="5" state="hidden" r:id="rId5"/>
    <sheet name="Reserves - Workings" sheetId="6" state="hidden" r:id="rId6"/>
    <sheet name="CF - Workings" sheetId="7" state="hidden" r:id="rId7"/>
  </sheets>
  <externalReferences>
    <externalReference r:id="rId10"/>
  </externalReferences>
  <definedNames>
    <definedName name="\B">#REF!</definedName>
    <definedName name="\D">#REF!</definedName>
    <definedName name="\F">#REF!</definedName>
    <definedName name="\L">#REF!</definedName>
    <definedName name="\P">#REF!</definedName>
    <definedName name="\Q">#REF!</definedName>
    <definedName name="\R">#REF!</definedName>
    <definedName name="\S">#REF!</definedName>
    <definedName name="\X">#REF!</definedName>
    <definedName name="\Y">#REF!</definedName>
    <definedName name="_0201AUDAV">#REF!</definedName>
    <definedName name="_0201AUDYE">#REF!</definedName>
    <definedName name="_0201GBPAV">#REF!</definedName>
    <definedName name="_0201GBPYE">#REF!</definedName>
    <definedName name="_0201HKDAV">#REF!</definedName>
    <definedName name="_0201HKDYE">#REF!</definedName>
    <definedName name="_0201IDRAV">#REF!</definedName>
    <definedName name="_0201IDRYE">#REF!</definedName>
    <definedName name="_0201PHPAV">#REF!</definedName>
    <definedName name="_0201PHPYE">#REF!</definedName>
    <definedName name="_0201RMBAV">#REF!</definedName>
    <definedName name="_0201RMBYE">#REF!</definedName>
    <definedName name="_0201SGDAV">#REF!</definedName>
    <definedName name="_0201SGDYE">#REF!</definedName>
    <definedName name="_0201USDAV">#REF!</definedName>
    <definedName name="_0201USDYE">#REF!</definedName>
    <definedName name="_0300AUDAV">#REF!</definedName>
    <definedName name="_0300AUDYE">#REF!</definedName>
    <definedName name="_0300GBPAV">#REF!</definedName>
    <definedName name="_0300GBPYE">#REF!</definedName>
    <definedName name="_0300HKDAV">#REF!</definedName>
    <definedName name="_0300HKDYE">#REF!</definedName>
    <definedName name="_0300IDRAV">#REF!</definedName>
    <definedName name="_0300IDRYE">#REF!</definedName>
    <definedName name="_0300PHPAV">#REF!</definedName>
    <definedName name="_0300PHPYE">#REF!</definedName>
    <definedName name="_0300RMBAV">#REF!</definedName>
    <definedName name="_0300RMBYE">#REF!</definedName>
    <definedName name="_0300SGDAV">#REF!</definedName>
    <definedName name="_0300SGDYE">#REF!</definedName>
    <definedName name="_0300USDAV">#REF!</definedName>
    <definedName name="_0300USDYE">#REF!</definedName>
    <definedName name="_0399AUDYE">#REF!</definedName>
    <definedName name="_0399GBPYE">#REF!</definedName>
    <definedName name="_0399HKDYE">#REF!</definedName>
    <definedName name="_0399IDRYE">#REF!</definedName>
    <definedName name="_0399PHPYE">#REF!</definedName>
    <definedName name="_0399RMBYE">#REF!</definedName>
    <definedName name="_0399SGDYE">#REF!</definedName>
    <definedName name="_0399USDYE">#REF!</definedName>
    <definedName name="_0500AUDAV">#REF!</definedName>
    <definedName name="_0500AUDYE">#REF!</definedName>
    <definedName name="_0500GBPAV">#REF!</definedName>
    <definedName name="_0500GBPYE">#REF!</definedName>
    <definedName name="_0500HKDAV">#REF!</definedName>
    <definedName name="_0500HKDYE">#REF!</definedName>
    <definedName name="_0500IDRAV">#REF!</definedName>
    <definedName name="_0500IDRYE">#REF!</definedName>
    <definedName name="_0500PHPAV">#REF!</definedName>
    <definedName name="_0500PHPYE">#REF!</definedName>
    <definedName name="_0500RMBAV">#REF!</definedName>
    <definedName name="_0500RMBYE">#REF!</definedName>
    <definedName name="_0500SGDAV">#REF!</definedName>
    <definedName name="_0500SGDYE">#REF!</definedName>
    <definedName name="_0500USDAV">#REF!</definedName>
    <definedName name="_0500USDYE">#REF!</definedName>
    <definedName name="_0600AUDAV">#REF!</definedName>
    <definedName name="_0600AUDYE">#REF!</definedName>
    <definedName name="_0600GBPAV">#REF!</definedName>
    <definedName name="_0600GBPYE">#REF!</definedName>
    <definedName name="_0600HKDAV">#REF!</definedName>
    <definedName name="_0600HKDYE">#REF!</definedName>
    <definedName name="_0600IDRAV">#REF!</definedName>
    <definedName name="_0600IDRYE">#REF!</definedName>
    <definedName name="_0600PHPAV">#REF!</definedName>
    <definedName name="_0600PHPYE">#REF!</definedName>
    <definedName name="_0600RMBAV">#REF!</definedName>
    <definedName name="_0600RMBYE">#REF!</definedName>
    <definedName name="_0600SGDAV">#REF!</definedName>
    <definedName name="_0600SGDYE">#REF!</definedName>
    <definedName name="_0600USDAV">#REF!</definedName>
    <definedName name="_0600USDYE">#REF!</definedName>
    <definedName name="_0699AUDYE">#REF!</definedName>
    <definedName name="_0699GBPYE">#REF!</definedName>
    <definedName name="_0699HKDYE">#REF!</definedName>
    <definedName name="_0699IDRYE">#REF!</definedName>
    <definedName name="_0699PHPYE">#REF!</definedName>
    <definedName name="_0699RMBYE">#REF!</definedName>
    <definedName name="_0699SGDYE">#REF!</definedName>
    <definedName name="_0699USDYE">#REF!</definedName>
    <definedName name="_0800AUDAV">#REF!</definedName>
    <definedName name="_0800AUDYE">#REF!</definedName>
    <definedName name="_0800GBPAV">#REF!</definedName>
    <definedName name="_0800GBPYE">#REF!</definedName>
    <definedName name="_0800HKDAV">#REF!</definedName>
    <definedName name="_0800HKDYE">#REF!</definedName>
    <definedName name="_0800IDRAV">#REF!</definedName>
    <definedName name="_0800IDRYE">#REF!</definedName>
    <definedName name="_0800PHPAV">#REF!</definedName>
    <definedName name="_0800PHPYE">#REF!</definedName>
    <definedName name="_0800RMBAV">#REF!</definedName>
    <definedName name="_0800RMBYE">#REF!</definedName>
    <definedName name="_0800SGDAV">#REF!</definedName>
    <definedName name="_0800SGDYE">#REF!</definedName>
    <definedName name="_0800USDAV">#REF!</definedName>
    <definedName name="_0800USDYE">#REF!</definedName>
    <definedName name="_0900AUDAV">#REF!</definedName>
    <definedName name="_0900AUDYE">#REF!</definedName>
    <definedName name="_0900GBPAV">#REF!</definedName>
    <definedName name="_0900GBPYE">#REF!</definedName>
    <definedName name="_0900HKDAV">#REF!</definedName>
    <definedName name="_0900HKDYE">#REF!</definedName>
    <definedName name="_0900IDRAV">#REF!</definedName>
    <definedName name="_0900IDRYE">#REF!</definedName>
    <definedName name="_0900PHPAV">#REF!</definedName>
    <definedName name="_0900PHPYE">#REF!</definedName>
    <definedName name="_0900RMBAV">#REF!</definedName>
    <definedName name="_0900RMBYE">#REF!</definedName>
    <definedName name="_0900SGDAV">#REF!</definedName>
    <definedName name="_0900SGDYE">#REF!</definedName>
    <definedName name="_0900USDAV">#REF!</definedName>
    <definedName name="_0900USDYE">#REF!</definedName>
    <definedName name="_0999AUDYE">#REF!</definedName>
    <definedName name="_0999GBPYE">#REF!</definedName>
    <definedName name="_0999HKDYE">#REF!</definedName>
    <definedName name="_0999IDRYE">#REF!</definedName>
    <definedName name="_0999PHPYE">#REF!</definedName>
    <definedName name="_0999RMBYE">#REF!</definedName>
    <definedName name="_0999SGDYE">#REF!</definedName>
    <definedName name="_0999USDYE">#REF!</definedName>
    <definedName name="_099IDRYE">#REF!</definedName>
    <definedName name="_1">#REF!</definedName>
    <definedName name="_1100AUDAV">#REF!</definedName>
    <definedName name="_1100AUDYE">#REF!</definedName>
    <definedName name="_1100HKDAV">#REF!</definedName>
    <definedName name="_1100HKDYE">#REF!</definedName>
    <definedName name="_1100IDRAV">#REF!</definedName>
    <definedName name="_1100IDRYE">#REF!</definedName>
    <definedName name="_1100PHPAV">#REF!</definedName>
    <definedName name="_1100PHPYE">#REF!</definedName>
    <definedName name="_1100RMBAV">#REF!</definedName>
    <definedName name="_1100RMBYE">#REF!</definedName>
    <definedName name="_1100SGDAV">#REF!</definedName>
    <definedName name="_1100SGDYE">#REF!</definedName>
    <definedName name="_1100USDAV">#REF!</definedName>
    <definedName name="_1100USDYE">#REF!</definedName>
    <definedName name="_1199AUDAV">#REF!</definedName>
    <definedName name="_1199AUDYE">#REF!</definedName>
    <definedName name="_1199GBPAV">#REF!</definedName>
    <definedName name="_1199GBPYE">#REF!</definedName>
    <definedName name="_1199HKDAV">#REF!</definedName>
    <definedName name="_1199HKDYE">#REF!</definedName>
    <definedName name="_1199IDRAV">#REF!</definedName>
    <definedName name="_1199IDRYE">#REF!</definedName>
    <definedName name="_1199PHPAV">#REF!</definedName>
    <definedName name="_1199PHPYE">#REF!</definedName>
    <definedName name="_1199RMBAV">#REF!</definedName>
    <definedName name="_1199RMBYE">#REF!</definedName>
    <definedName name="_1199SGDAV">#REF!</definedName>
    <definedName name="_1199SGDYE">#REF!</definedName>
    <definedName name="_1199USDAV">#REF!</definedName>
    <definedName name="_1199USDYE">#REF!</definedName>
    <definedName name="_11HKDYE">#REF!</definedName>
    <definedName name="_1200AUDAV">#REF!</definedName>
    <definedName name="_1200AUDYE">#REF!</definedName>
    <definedName name="_1200GBPAV">#REF!</definedName>
    <definedName name="_1200GBPYE">#REF!</definedName>
    <definedName name="_1200HKDAV">#REF!</definedName>
    <definedName name="_1200HKDYE">#REF!</definedName>
    <definedName name="_1200IDRAV">#REF!</definedName>
    <definedName name="_1200IDRYE">#REF!</definedName>
    <definedName name="_1200PHPAV">#REF!</definedName>
    <definedName name="_1200PHPYE">#REF!</definedName>
    <definedName name="_1200RMBAV">#REF!</definedName>
    <definedName name="_1200RMBYE">#REF!</definedName>
    <definedName name="_1200SGDAV">#REF!</definedName>
    <definedName name="_1200SGDYE">#REF!</definedName>
    <definedName name="_1200USDAV">#REF!</definedName>
    <definedName name="_1200USDYE">#REF!</definedName>
    <definedName name="_1290PHPAV">#REF!</definedName>
    <definedName name="_1290SGDAV">#REF!</definedName>
    <definedName name="_1291PHPAV">#REF!</definedName>
    <definedName name="_1291SGDAV">#REF!</definedName>
    <definedName name="_1292AUDAV">#REF!</definedName>
    <definedName name="_1292HKDAV">#REF!</definedName>
    <definedName name="_1292PHPAV">#REF!</definedName>
    <definedName name="_1292SGDAV">#REF!</definedName>
    <definedName name="_1293AUDAV">#REF!</definedName>
    <definedName name="_1293HKDAV">#REF!</definedName>
    <definedName name="_1293PHPAV">#REF!</definedName>
    <definedName name="_1293SGDAV">#REF!</definedName>
    <definedName name="_1294AUDAV">#REF!</definedName>
    <definedName name="_1294HKDAV">#REF!</definedName>
    <definedName name="_1294PHPAV">#REF!</definedName>
    <definedName name="_1294SGDAV">#REF!</definedName>
    <definedName name="_1295AUDAV">#REF!</definedName>
    <definedName name="_1295HKDAV">#REF!</definedName>
    <definedName name="_1295IDRAV">#REF!</definedName>
    <definedName name="_1295PHPAV">#REF!</definedName>
    <definedName name="_1295RMBAV">#REF!</definedName>
    <definedName name="_1295SGDAV">#REF!</definedName>
    <definedName name="_1296AUDAV">#REF!</definedName>
    <definedName name="_1296HKDAV">#REF!</definedName>
    <definedName name="_1296IDRAV">#REF!</definedName>
    <definedName name="_1296PHPAV">#REF!</definedName>
    <definedName name="_1296RMBAV">#REF!</definedName>
    <definedName name="_1296SGDAV">#REF!</definedName>
    <definedName name="_1297AUDAV">#REF!</definedName>
    <definedName name="_1297GBP">#REF!</definedName>
    <definedName name="_1297GBPAV">#REF!</definedName>
    <definedName name="_1297HKDAV">#REF!</definedName>
    <definedName name="_1297IDRAV">#REF!</definedName>
    <definedName name="_1297PHPAV">#REF!</definedName>
    <definedName name="_1297RMBAV">#REF!</definedName>
    <definedName name="_1297SGDAV">#REF!</definedName>
    <definedName name="_1297USDAV">#REF!</definedName>
    <definedName name="_1298AUDAV">#REF!</definedName>
    <definedName name="_1298AUDYE">#REF!</definedName>
    <definedName name="_1298GBPAV">#REF!</definedName>
    <definedName name="_1298GBPYE">#REF!</definedName>
    <definedName name="_1298HKDAV">#REF!</definedName>
    <definedName name="_1298HKDYE">#REF!</definedName>
    <definedName name="_1298IDRAV">#REF!</definedName>
    <definedName name="_1298IDRYE">#REF!</definedName>
    <definedName name="_1298PHPAV">#REF!</definedName>
    <definedName name="_1298PHPYE">#REF!</definedName>
    <definedName name="_1298RMBAV">#REF!</definedName>
    <definedName name="_1298RMBYE">#REF!</definedName>
    <definedName name="_1298SGDAV">#REF!</definedName>
    <definedName name="_1298SGDYE">#REF!</definedName>
    <definedName name="_1298USDAV">#REF!</definedName>
    <definedName name="_1298USDYE">#REF!</definedName>
    <definedName name="_1299AUDAV">#REF!</definedName>
    <definedName name="_1299AUDYE">#REF!</definedName>
    <definedName name="_1299GBPAV">#REF!</definedName>
    <definedName name="_1299GBPYE">#REF!</definedName>
    <definedName name="_1299HKDAV">#REF!</definedName>
    <definedName name="_1299HKDYE">#REF!</definedName>
    <definedName name="_1299IDRAV">#REF!</definedName>
    <definedName name="_1299IDRYE">#REF!</definedName>
    <definedName name="_1299PHPAV">#REF!</definedName>
    <definedName name="_1299PHPYE">#REF!</definedName>
    <definedName name="_1299RMBAV">#REF!</definedName>
    <definedName name="_1299RMBYE">#REF!</definedName>
    <definedName name="_1299SGDAV">#REF!</definedName>
    <definedName name="_1299SGDYE">#REF!</definedName>
    <definedName name="_1299USDAV">#REF!</definedName>
    <definedName name="_1299USDYE">#REF!</definedName>
    <definedName name="_2000AUDP">#REF!</definedName>
    <definedName name="_2000HKDP">#REF!</definedName>
    <definedName name="_2000IDRP">#REF!</definedName>
    <definedName name="_2000PHPP">#REF!</definedName>
    <definedName name="_2000RMBP">#REF!</definedName>
    <definedName name="_2000SGDP">#REF!</definedName>
    <definedName name="_2000USDP">#REF!</definedName>
    <definedName name="_2001AUDP">#REF!</definedName>
    <definedName name="_2001HKDP">#REF!</definedName>
    <definedName name="_2001IDRP">#REF!</definedName>
    <definedName name="_2001PHPP">#REF!</definedName>
    <definedName name="_2001RMBP">#REF!</definedName>
    <definedName name="_2001SGDP">#REF!</definedName>
    <definedName name="_2001USDP">#REF!</definedName>
    <definedName name="_200AUDAV">#REF!</definedName>
    <definedName name="_200AUDYE">#REF!</definedName>
    <definedName name="_200GBPAV">#REF!</definedName>
    <definedName name="_200GBPYE">#REF!</definedName>
    <definedName name="_200HKDAV">#REF!</definedName>
    <definedName name="_200HKDYE">#REF!</definedName>
    <definedName name="_200IDRAV">#REF!</definedName>
    <definedName name="_200IDRYE">#REF!</definedName>
    <definedName name="_200PHPAV">#REF!</definedName>
    <definedName name="_200PHPYE">#REF!</definedName>
    <definedName name="_200RMBAV">#REF!</definedName>
    <definedName name="_200RMBYE">#REF!</definedName>
    <definedName name="_200SGDAV">#REF!</definedName>
    <definedName name="_200SGDYE">#REF!</definedName>
    <definedName name="_200USDAV">#REF!</definedName>
    <definedName name="_200USDYE">#REF!</definedName>
    <definedName name="_398AUDAV">#REF!</definedName>
    <definedName name="_398GBPAV">#REF!</definedName>
    <definedName name="_398HKDAV">#REF!</definedName>
    <definedName name="_398IDRAV">#REF!</definedName>
    <definedName name="_398PHPAV">#REF!</definedName>
    <definedName name="_398RMBAV">#REF!</definedName>
    <definedName name="_398SGDAV">#REF!</definedName>
    <definedName name="_398USDAV">#REF!</definedName>
    <definedName name="_399AUDAV">#REF!</definedName>
    <definedName name="_399GBPAV">#REF!</definedName>
    <definedName name="_399HKDAV">#REF!</definedName>
    <definedName name="_399IDRAV">#REF!</definedName>
    <definedName name="_399PHPAV">#REF!</definedName>
    <definedName name="_399RMBAV">#REF!</definedName>
    <definedName name="_399SGDAV">#REF!</definedName>
    <definedName name="_399USDAV">#REF!</definedName>
    <definedName name="_698AUDAV">#REF!</definedName>
    <definedName name="_698GBPAV">#REF!</definedName>
    <definedName name="_698HKDAV">#REF!</definedName>
    <definedName name="_698IDRAV">#REF!</definedName>
    <definedName name="_698PHPAV">#REF!</definedName>
    <definedName name="_698RMBAV">#REF!</definedName>
    <definedName name="_698SGDAV">#REF!</definedName>
    <definedName name="_698USDAV">#REF!</definedName>
    <definedName name="_699AUDAV">#REF!</definedName>
    <definedName name="_699GBPAV">#REF!</definedName>
    <definedName name="_699HKDAV">#REF!</definedName>
    <definedName name="_699IDRAV">#REF!</definedName>
    <definedName name="_699PHPAV">#REF!</definedName>
    <definedName name="_699RMBAV">#REF!</definedName>
    <definedName name="_699SGDAV">#REF!</definedName>
    <definedName name="_699USDAV">#REF!</definedName>
    <definedName name="_899AUDAV">#REF!</definedName>
    <definedName name="_899AUDYE">#REF!</definedName>
    <definedName name="_899GBPAV">#REF!</definedName>
    <definedName name="_899GBPYE">#REF!</definedName>
    <definedName name="_899HKDAV">#REF!</definedName>
    <definedName name="_899HKDYE">#REF!</definedName>
    <definedName name="_899IDRAV">#REF!</definedName>
    <definedName name="_899IDRYE">#REF!</definedName>
    <definedName name="_899PHPAV">#REF!</definedName>
    <definedName name="_899PHPYE">#REF!</definedName>
    <definedName name="_899RMBAV">#REF!</definedName>
    <definedName name="_899RMBYE">#REF!</definedName>
    <definedName name="_899SGDAV">#REF!</definedName>
    <definedName name="_899SGDYE">#REF!</definedName>
    <definedName name="_899USDAV">#REF!</definedName>
    <definedName name="_899USDYE">#REF!</definedName>
    <definedName name="_998AUDAV">#REF!</definedName>
    <definedName name="_998GBPAV">#REF!</definedName>
    <definedName name="_998HKDAV">#REF!</definedName>
    <definedName name="_998IDRAV">#REF!</definedName>
    <definedName name="_998PHPAV">#REF!</definedName>
    <definedName name="_998RMBAV">#REF!</definedName>
    <definedName name="_998SGDAV">#REF!</definedName>
    <definedName name="_998USDAV">#REF!</definedName>
    <definedName name="_999AUDAV">#REF!</definedName>
    <definedName name="_999GBPAV">#REF!</definedName>
    <definedName name="_999HKDAV">#REF!</definedName>
    <definedName name="_999IDRAV">#REF!</definedName>
    <definedName name="_999PHPAV">#REF!</definedName>
    <definedName name="_999RMBAV">#REF!</definedName>
    <definedName name="_999SGDAV">#REF!</definedName>
    <definedName name="_999USDAV">#REF!</definedName>
    <definedName name="ANCOM">#REF!</definedName>
    <definedName name="ANCOM1">#REF!</definedName>
    <definedName name="ANCOM1A">#REF!</definedName>
    <definedName name="ANCOMA">#REF!</definedName>
    <definedName name="Ann1">#REF!</definedName>
    <definedName name="ANN1A">#REF!</definedName>
    <definedName name="ANN2">#REF!</definedName>
    <definedName name="ANN2A">#REF!</definedName>
    <definedName name="ann3">#REF!</definedName>
    <definedName name="ann3a">#REF!</definedName>
    <definedName name="ann3b">#REF!</definedName>
    <definedName name="ann3c">#REF!</definedName>
    <definedName name="audav0202">#REF!</definedName>
    <definedName name="AUDAV0203">#REF!</definedName>
    <definedName name="AUDav0204">#REF!</definedName>
    <definedName name="audav0501">#REF!</definedName>
    <definedName name="AUDAV0502">#REF!</definedName>
    <definedName name="AUDAV0503">#REF!</definedName>
    <definedName name="AUDAV0801">#REF!</definedName>
    <definedName name="AUDAV0802">#REF!</definedName>
    <definedName name="AUDav0803">#REF!</definedName>
    <definedName name="audav1101">#REF!</definedName>
    <definedName name="AUDAV1102">#REF!</definedName>
    <definedName name="AUDav1103">#REF!</definedName>
    <definedName name="audye0202">#REF!</definedName>
    <definedName name="AUDYE0203">#REF!</definedName>
    <definedName name="AUDYE0204">#REF!</definedName>
    <definedName name="AUDYE0502">#REF!</definedName>
    <definedName name="AUDYE0503">#REF!</definedName>
    <definedName name="AUDYE0801">#REF!</definedName>
    <definedName name="AUDYE0802">#REF!</definedName>
    <definedName name="AUDYE0803">#REF!</definedName>
    <definedName name="audye1101">#REF!</definedName>
    <definedName name="AUDYE1102">#REF!</definedName>
    <definedName name="AUDYE1103">#REF!</definedName>
    <definedName name="BSHEET1">#REF!</definedName>
    <definedName name="BSHEET10">#REF!</definedName>
    <definedName name="BSHEET11">#REF!</definedName>
    <definedName name="BSHEET12">#REF!</definedName>
    <definedName name="BSHEET2">#REF!</definedName>
    <definedName name="BSHEET3">#REF!</definedName>
    <definedName name="BSHEET4">#REF!</definedName>
    <definedName name="BSHEET5">#REF!</definedName>
    <definedName name="BSHEET6">#REF!</definedName>
    <definedName name="BSHEET7">#REF!</definedName>
    <definedName name="BSHEET8">#REF!</definedName>
    <definedName name="BSHEET9">#REF!</definedName>
    <definedName name="DIVD">#REF!</definedName>
    <definedName name="DIVD1">#REF!</definedName>
    <definedName name="DPL">#REF!</definedName>
    <definedName name="DPL1">#REF!</definedName>
    <definedName name="FYFC">#REF!</definedName>
    <definedName name="FYFC2A">#REF!</definedName>
    <definedName name="FYFC2B">#REF!</definedName>
    <definedName name="FYFC3A">#REF!</definedName>
    <definedName name="FYFC3B">#REF!</definedName>
    <definedName name="FYFCA">#REF!</definedName>
    <definedName name="FYFCA1">#REF!</definedName>
    <definedName name="FYFCC">#REF!</definedName>
    <definedName name="FYFCC1">#REF!</definedName>
    <definedName name="GBPav0202">#REF!</definedName>
    <definedName name="GBPav0203">#REF!</definedName>
    <definedName name="GBPAV0204">#REF!</definedName>
    <definedName name="gbpav0501">#REF!</definedName>
    <definedName name="GBPAV0502">#REF!</definedName>
    <definedName name="GBPAV0503">#REF!</definedName>
    <definedName name="GBPAV0801">#REF!</definedName>
    <definedName name="GBPAV0802">#REF!</definedName>
    <definedName name="GBPAV0803">#REF!</definedName>
    <definedName name="gbpav1101">#REF!</definedName>
    <definedName name="GBPav1102">#REF!</definedName>
    <definedName name="GBPAV1103">#REF!</definedName>
    <definedName name="gbpye0202">#REF!</definedName>
    <definedName name="GBPYE0203">#REF!</definedName>
    <definedName name="GBPYE0204">#REF!</definedName>
    <definedName name="GBPYE0502">#REF!</definedName>
    <definedName name="GBPYE0503">#REF!</definedName>
    <definedName name="GBPYE0801">#REF!</definedName>
    <definedName name="GBPYE0802">#REF!</definedName>
    <definedName name="GBPYE0803">#REF!</definedName>
    <definedName name="gbpye1101">#REF!</definedName>
    <definedName name="GBPYE1102">#REF!</definedName>
    <definedName name="GBPYE1103">#REF!</definedName>
    <definedName name="hkdav0202">#REF!</definedName>
    <definedName name="HKDAV0203">#REF!</definedName>
    <definedName name="HKDAV0204">#REF!</definedName>
    <definedName name="hkdav0501">#REF!</definedName>
    <definedName name="HKDAV0502">#REF!</definedName>
    <definedName name="HKDAV0503">#REF!</definedName>
    <definedName name="HKDAV0801">#REF!</definedName>
    <definedName name="HKDAV0802">#REF!</definedName>
    <definedName name="HKDAV0803">#REF!</definedName>
    <definedName name="hkdav1101">#REF!</definedName>
    <definedName name="HKDAV1102">#REF!</definedName>
    <definedName name="HKDAV1103">#REF!</definedName>
    <definedName name="hkdye0202">#REF!</definedName>
    <definedName name="HKDYE0203">#REF!</definedName>
    <definedName name="HKDYE0204">#REF!</definedName>
    <definedName name="HKDYE0502">#REF!</definedName>
    <definedName name="HKDYE0503">#REF!</definedName>
    <definedName name="HKDYE0801">#REF!</definedName>
    <definedName name="HKDYE0802">#REF!</definedName>
    <definedName name="HKDYE0803">#REF!</definedName>
    <definedName name="hkdye1101">#REF!</definedName>
    <definedName name="HKDYE1102">#REF!</definedName>
    <definedName name="HKDYE1103">#REF!</definedName>
    <definedName name="idrav0202">#REF!</definedName>
    <definedName name="IDRAV0203">#REF!</definedName>
    <definedName name="IDRAV0204">#REF!</definedName>
    <definedName name="idrav0501">#REF!</definedName>
    <definedName name="IDRAV0502">#REF!</definedName>
    <definedName name="IDRAV0503">#REF!</definedName>
    <definedName name="IDRAV0801">#REF!</definedName>
    <definedName name="IDRAV0802">#REF!</definedName>
    <definedName name="IDRAV0803">#REF!</definedName>
    <definedName name="idrav1101">#REF!</definedName>
    <definedName name="IDRAV1102">#REF!</definedName>
    <definedName name="IDRAV1103">#REF!</definedName>
    <definedName name="idrye0202">#REF!</definedName>
    <definedName name="IDRYE0203">#REF!</definedName>
    <definedName name="IDRYE0204">#REF!</definedName>
    <definedName name="IDRYE0502">#REF!</definedName>
    <definedName name="IDRYE0503">#REF!</definedName>
    <definedName name="IDRYE0801">#REF!</definedName>
    <definedName name="IDRYE0802">#REF!</definedName>
    <definedName name="IDRYE0803">#REF!</definedName>
    <definedName name="idrye1101">#REF!</definedName>
    <definedName name="IDRYE1102">#REF!</definedName>
    <definedName name="IDRYE1103">#REF!</definedName>
    <definedName name="NYLEX">#REF!</definedName>
    <definedName name="nylex1">#REF!</definedName>
    <definedName name="nylex2">#REF!</definedName>
    <definedName name="NYLEXC1">#REF!</definedName>
    <definedName name="NYLEXC2">#REF!</definedName>
    <definedName name="PBIT">#REF!</definedName>
    <definedName name="phpav0202">#REF!</definedName>
    <definedName name="PHPAV0203">#REF!</definedName>
    <definedName name="PHPAV0204">#REF!</definedName>
    <definedName name="phpav0501">#REF!</definedName>
    <definedName name="PHPAV0502">#REF!</definedName>
    <definedName name="PHPAV0503">#REF!</definedName>
    <definedName name="PHPAV0801">#REF!</definedName>
    <definedName name="PHPAV0802">#REF!</definedName>
    <definedName name="PHPAV0803">#REF!</definedName>
    <definedName name="phpav1101">#REF!</definedName>
    <definedName name="PHPAV1102">#REF!</definedName>
    <definedName name="PHPav1103">#REF!</definedName>
    <definedName name="phpye0202">#REF!</definedName>
    <definedName name="PHPYE0203">#REF!</definedName>
    <definedName name="PHPYE0204">#REF!</definedName>
    <definedName name="PHPYE0502">#REF!</definedName>
    <definedName name="PHPYE0503">#REF!</definedName>
    <definedName name="PHPYE0801">#REF!</definedName>
    <definedName name="PHPYE0802">#REF!</definedName>
    <definedName name="PHPYE0803">#REF!</definedName>
    <definedName name="phpye1101">#REF!</definedName>
    <definedName name="PHPYE1102">#REF!</definedName>
    <definedName name="PHPYE1103">#REF!</definedName>
    <definedName name="_xlnm.Print_Area" localSheetId="3">'CashFlow'!$B$2:$D$63</definedName>
    <definedName name="_xlnm.Print_Area" localSheetId="1">'CBS'!$B$4:$I$65</definedName>
    <definedName name="_xlnm.Print_Area" localSheetId="4">'CFlow'!$B$2:$J$61</definedName>
    <definedName name="_xlnm.Print_Area" localSheetId="0">'CIS'!$B$2:$I$53</definedName>
    <definedName name="_xlnm.Print_Area" localSheetId="2">'CSCE'!$B$2:$F$45</definedName>
    <definedName name="Qr1">#REF!</definedName>
    <definedName name="qr2">#REF!</definedName>
    <definedName name="QRSUM">#REF!</definedName>
    <definedName name="QRSUM1">#REF!</definedName>
    <definedName name="QRTREND">#REF!</definedName>
    <definedName name="QRTREND1">#REF!</definedName>
    <definedName name="rmbav0202">#REF!</definedName>
    <definedName name="RMBAV0203">#REF!</definedName>
    <definedName name="RMBAV0204">#REF!</definedName>
    <definedName name="rmbav0501">#REF!</definedName>
    <definedName name="RMBAV0502">#REF!</definedName>
    <definedName name="RMBAV0503">#REF!</definedName>
    <definedName name="RMBAV0801">#REF!</definedName>
    <definedName name="RMBAV0802">#REF!</definedName>
    <definedName name="RMBAV0803">#REF!</definedName>
    <definedName name="rmbav1101">#REF!</definedName>
    <definedName name="RMBAV1102">#REF!</definedName>
    <definedName name="RMBAV1103">#REF!</definedName>
    <definedName name="rmbye0202">#REF!</definedName>
    <definedName name="RMBYE0203">#REF!</definedName>
    <definedName name="RMBYE0204">#REF!</definedName>
    <definedName name="RMBYE0502">#REF!</definedName>
    <definedName name="RMBYE0503">#REF!</definedName>
    <definedName name="RMBYE0801">#REF!</definedName>
    <definedName name="RMBYE0802">#REF!</definedName>
    <definedName name="RMBYE0803">#REF!</definedName>
    <definedName name="rmbye1101">#REF!</definedName>
    <definedName name="RMBYE1102">#REF!</definedName>
    <definedName name="RMBYE1103">#REF!</definedName>
    <definedName name="sgdav0202">#REF!</definedName>
    <definedName name="SGDAV0203">#REF!</definedName>
    <definedName name="SGDAV0204">#REF!</definedName>
    <definedName name="sgdav0501">#REF!</definedName>
    <definedName name="SGDAV0502">#REF!</definedName>
    <definedName name="SGDAV0503">#REF!</definedName>
    <definedName name="SGDAV0801">#REF!</definedName>
    <definedName name="SGDAV0802">#REF!</definedName>
    <definedName name="SGDAV0803">#REF!</definedName>
    <definedName name="sgdav1101">#REF!</definedName>
    <definedName name="SGDAV1102">#REF!</definedName>
    <definedName name="SGDAV1103">#REF!</definedName>
    <definedName name="sgdye0202">#REF!</definedName>
    <definedName name="SGDYE0203">#REF!</definedName>
    <definedName name="SGDYE0204">#REF!</definedName>
    <definedName name="SGDYE0502">#REF!</definedName>
    <definedName name="SGDYE0503">#REF!</definedName>
    <definedName name="SGDYE0801">#REF!</definedName>
    <definedName name="SGDYE0802">#REF!</definedName>
    <definedName name="SGDYE0803">#REF!</definedName>
    <definedName name="sgdye1101">#REF!</definedName>
    <definedName name="SGDYE1102">#REF!</definedName>
    <definedName name="SGDYE1103">#REF!</definedName>
    <definedName name="Sum1">#REF!</definedName>
    <definedName name="sum2">#REF!</definedName>
    <definedName name="sum3">#REF!</definedName>
    <definedName name="usdav0202">#REF!</definedName>
    <definedName name="USDAV0203">#REF!</definedName>
    <definedName name="USDAV0204">#REF!</definedName>
    <definedName name="usdav0501">#REF!</definedName>
    <definedName name="USDAV0502">#REF!</definedName>
    <definedName name="USDAV0503">#REF!</definedName>
    <definedName name="USDAV0801">#REF!</definedName>
    <definedName name="USDAV0802">#REF!</definedName>
    <definedName name="USDAV0803">#REF!</definedName>
    <definedName name="usdav1101">#REF!</definedName>
    <definedName name="USDAV1102">#REF!</definedName>
    <definedName name="USDav1103">#REF!</definedName>
    <definedName name="usdye0202">#REF!</definedName>
    <definedName name="USDYE0203">#REF!</definedName>
    <definedName name="USDYE0204">#REF!</definedName>
    <definedName name="USDYE0502">#REF!</definedName>
    <definedName name="USDYE0503">#REF!</definedName>
    <definedName name="USDYE0801">#REF!</definedName>
    <definedName name="USDYE0802">#REF!</definedName>
    <definedName name="USDYE0803">#REF!</definedName>
    <definedName name="usdye1101">#REF!</definedName>
    <definedName name="USDYE1102">#REF!</definedName>
    <definedName name="USDYE1103">#REF!</definedName>
  </definedNames>
  <calcPr fullCalcOnLoad="1"/>
</workbook>
</file>

<file path=xl/sharedStrings.xml><?xml version="1.0" encoding="utf-8"?>
<sst xmlns="http://schemas.openxmlformats.org/spreadsheetml/2006/main" count="362" uniqueCount="253">
  <si>
    <t>FY 2004</t>
  </si>
  <si>
    <t>Share</t>
  </si>
  <si>
    <t>capital</t>
  </si>
  <si>
    <t>profits</t>
  </si>
  <si>
    <t>Translation</t>
  </si>
  <si>
    <t>reserve</t>
  </si>
  <si>
    <t>Long term bank borrowings</t>
  </si>
  <si>
    <t>Hire purchase creditors (payable after the next 12 months)</t>
  </si>
  <si>
    <t>(Incorporated in Malaysia)</t>
  </si>
  <si>
    <t>CONDENSED CONSOLIDATED INCOME STATEMENTS</t>
  </si>
  <si>
    <t>Revenue</t>
  </si>
  <si>
    <t>Other operating income</t>
  </si>
  <si>
    <t>CONDENSED CONSOLIDATED BALANCE SHEET</t>
  </si>
  <si>
    <t>CONDENSED CONSOLIDATED STATEMENT OF CHANGES IN EQUITY</t>
  </si>
  <si>
    <t>Distributable</t>
  </si>
  <si>
    <t>Retained</t>
  </si>
  <si>
    <t>CONDENSED CONSOLIDATED CASH FLOW STATEMENT</t>
  </si>
  <si>
    <t>ended</t>
  </si>
  <si>
    <t>Interest paid</t>
  </si>
  <si>
    <t xml:space="preserve">  Interest income</t>
  </si>
  <si>
    <t xml:space="preserve">  Interest expense</t>
  </si>
  <si>
    <t>Minority interest</t>
  </si>
  <si>
    <t>Property, plant and equipment</t>
  </si>
  <si>
    <t>Development expenditure</t>
  </si>
  <si>
    <t>Bank overdrafts</t>
  </si>
  <si>
    <t>Selling and distribution expenses</t>
  </si>
  <si>
    <t>Administrative expenses</t>
  </si>
  <si>
    <t>Other operating expenses</t>
  </si>
  <si>
    <t>Changes in working capital</t>
  </si>
  <si>
    <t>Net profit for the period</t>
  </si>
  <si>
    <t>Reserves</t>
  </si>
  <si>
    <t>Cumulative Quarter</t>
  </si>
  <si>
    <t>RM'000</t>
  </si>
  <si>
    <t>Taxation</t>
  </si>
  <si>
    <t>N/A</t>
  </si>
  <si>
    <t>As at</t>
  </si>
  <si>
    <t>Assets Employed</t>
  </si>
  <si>
    <t>Investments</t>
  </si>
  <si>
    <t>Future income tax benefits</t>
  </si>
  <si>
    <t>Goodwill arising on consolidation</t>
  </si>
  <si>
    <t>Current assets</t>
  </si>
  <si>
    <t>Trade debtors</t>
  </si>
  <si>
    <t>Other debtors, deposits and prepayments</t>
  </si>
  <si>
    <t>Amount owing by related companies</t>
  </si>
  <si>
    <t>Short-term deposits</t>
  </si>
  <si>
    <t>Cash and bank balances</t>
  </si>
  <si>
    <t>Current liabilities</t>
  </si>
  <si>
    <t>Short-term borrowings</t>
  </si>
  <si>
    <t>Trade creditors</t>
  </si>
  <si>
    <t>Other creditors and accrued expenses</t>
  </si>
  <si>
    <t>Provision for taxation</t>
  </si>
  <si>
    <t>Amount owing to related companies</t>
  </si>
  <si>
    <t>Net current assets</t>
  </si>
  <si>
    <t>Financed By</t>
  </si>
  <si>
    <t>Share capital</t>
  </si>
  <si>
    <t>Shareholders' funds</t>
  </si>
  <si>
    <t>Deferred taxation</t>
  </si>
  <si>
    <t>Provision for retirement benefits</t>
  </si>
  <si>
    <t>THE FIGURES HAVE NOT BEEN AUDITED</t>
  </si>
  <si>
    <t>Finance cost</t>
  </si>
  <si>
    <t>Total</t>
  </si>
  <si>
    <t>Cost of Sales</t>
  </si>
  <si>
    <t>Gross Profit</t>
  </si>
  <si>
    <t>Profit before taxation</t>
  </si>
  <si>
    <t>Individual Quarter</t>
  </si>
  <si>
    <t>Dividends payable</t>
  </si>
  <si>
    <t>Balance as at 1 June 2003</t>
  </si>
  <si>
    <t>(Unaudited)</t>
  </si>
  <si>
    <t>(Audited)</t>
  </si>
  <si>
    <t>Net Tangible Assets per share (RM)</t>
  </si>
  <si>
    <t>The Cash and Cash Equivalents comprise:</t>
  </si>
  <si>
    <t>Currency translation differences</t>
  </si>
  <si>
    <t xml:space="preserve">Earnings per share </t>
  </si>
  <si>
    <t xml:space="preserve"> - basic (sen)</t>
  </si>
  <si>
    <t xml:space="preserve"> - diluted (sen)</t>
  </si>
  <si>
    <t>Adjustments for non-cash items</t>
  </si>
  <si>
    <t>Operating profit before working capital changes</t>
  </si>
  <si>
    <t>Cash Flows From Operating Activities</t>
  </si>
  <si>
    <t>Cash and Cash Equivalents at end of  period</t>
  </si>
  <si>
    <t>Cash Flows From Investing Activities</t>
  </si>
  <si>
    <t>Cash Flows From Financing Activities</t>
  </si>
  <si>
    <t>Term loans and advances</t>
  </si>
  <si>
    <t>Cash and Cash Equivalents at beginning of year</t>
  </si>
  <si>
    <t>Effects of Exchange Rate Changes</t>
  </si>
  <si>
    <t>Inventories</t>
  </si>
  <si>
    <t>TAMCO CORPORATE HOLDINGS BERHAD</t>
  </si>
  <si>
    <t>Issued of shares</t>
  </si>
  <si>
    <t>Redemption of preference shares</t>
  </si>
  <si>
    <t>Share of results of associates</t>
  </si>
  <si>
    <t>Non- Distributable</t>
  </si>
  <si>
    <t>(Company No : 6614-W)</t>
  </si>
  <si>
    <t>Net cash (used in) /generated from operating activities</t>
  </si>
  <si>
    <t>Retained profits</t>
  </si>
  <si>
    <t>31.08.2004</t>
  </si>
  <si>
    <t>FY 2005</t>
  </si>
  <si>
    <t>Balance as at 1 June 2004</t>
  </si>
  <si>
    <t>31.05.2004</t>
  </si>
  <si>
    <t>Completed</t>
  </si>
  <si>
    <t>Cross</t>
  </si>
  <si>
    <t>Ref</t>
  </si>
  <si>
    <t>Line</t>
  </si>
  <si>
    <t>$</t>
  </si>
  <si>
    <t>Depreciation of fixed assets</t>
  </si>
  <si>
    <t>Amortisation of goodwill</t>
  </si>
  <si>
    <t>Prior year adjustment</t>
  </si>
  <si>
    <t>Sch 7</t>
  </si>
  <si>
    <t xml:space="preserve"> </t>
  </si>
  <si>
    <t xml:space="preserve">  Interim -           % less tax at          %</t>
  </si>
  <si>
    <t xml:space="preserve">  Final     -           % less tax at          %</t>
  </si>
  <si>
    <t>RESERVES</t>
  </si>
  <si>
    <t>Minority Interest</t>
  </si>
  <si>
    <t>SCHEDULE 8</t>
  </si>
  <si>
    <t>AS AT : 30 November 2004</t>
  </si>
  <si>
    <t>&lt;----------------------  NON - DISTRIBUTABLE  -------------------------&gt;</t>
  </si>
  <si>
    <t>&lt;-------------------  DISTRIBUTABLE ---------------------&gt;</t>
  </si>
  <si>
    <t xml:space="preserve">Share </t>
  </si>
  <si>
    <t>Revaluation</t>
  </si>
  <si>
    <t xml:space="preserve">Exchange </t>
  </si>
  <si>
    <t>Capital</t>
  </si>
  <si>
    <t>General</t>
  </si>
  <si>
    <t>Unappropriated profits/</t>
  </si>
  <si>
    <t>Other</t>
  </si>
  <si>
    <t>Premium</t>
  </si>
  <si>
    <t>Fluctuation</t>
  </si>
  <si>
    <t>Reserve</t>
  </si>
  <si>
    <t>(Accumulated Loss)</t>
  </si>
  <si>
    <t>c/fwd</t>
  </si>
  <si>
    <t>At beginning of the year/period</t>
  </si>
  <si>
    <t>Changes in accounting policy</t>
  </si>
  <si>
    <t>Surplus/(Deficit) on revaluation of properties</t>
  </si>
  <si>
    <t>Surplus/(Deficit) on revaluation of investment</t>
  </si>
  <si>
    <t>Others (please specify)</t>
  </si>
  <si>
    <t>Net gain / (losses) not</t>
  </si>
  <si>
    <t>recognised in Income Statement</t>
  </si>
  <si>
    <t>Net profit / (loss) for the year</t>
  </si>
  <si>
    <t>Sch 1/24</t>
  </si>
  <si>
    <t xml:space="preserve">Dividends </t>
  </si>
  <si>
    <t>Transfers between reserves/retained earnings</t>
  </si>
  <si>
    <t>Sch 1/28</t>
  </si>
  <si>
    <t xml:space="preserve">At the end of the year/period </t>
  </si>
  <si>
    <t xml:space="preserve"> (As per Balance Sheet)</t>
  </si>
  <si>
    <t>Ref  3&lt;1/2&gt;/2</t>
  </si>
  <si>
    <t>Ref  3&lt;1/2&gt;/3</t>
  </si>
  <si>
    <t>Ref  3&lt;1/2&gt;/4</t>
  </si>
  <si>
    <t>Ref 2&lt;1/2&gt;/5</t>
  </si>
  <si>
    <t>Ref  3&lt;1/2&gt;/6</t>
  </si>
  <si>
    <t>Ref  3&lt;1/2&gt;/7</t>
  </si>
  <si>
    <t>Ref  3&lt;1/2&gt;/8</t>
  </si>
  <si>
    <t>(Note 1)</t>
  </si>
  <si>
    <t>Note 1:-</t>
  </si>
  <si>
    <t>Retained earnings/(Accumulated losses)</t>
  </si>
  <si>
    <t>Retained by:-</t>
  </si>
  <si>
    <t xml:space="preserve">  The Company</t>
  </si>
  <si>
    <t xml:space="preserve">  Subsidiary companies</t>
  </si>
  <si>
    <t xml:space="preserve">  Associated companies</t>
  </si>
  <si>
    <t xml:space="preserve">  TOTAL</t>
  </si>
  <si>
    <t>SCHEDULE 27&lt;1/2&gt;</t>
  </si>
  <si>
    <t xml:space="preserve">CASH FLOW STATEMENT </t>
  </si>
  <si>
    <t>CASH FLOW FROM OPERATING ACTIVITIES</t>
  </si>
  <si>
    <t xml:space="preserve">Profit/(loss) before taxation </t>
  </si>
  <si>
    <t>Adjustments for:</t>
  </si>
  <si>
    <t>Loss/(Profit) on sale of investment</t>
  </si>
  <si>
    <t>Amortisation of intangible asset</t>
  </si>
  <si>
    <t>Amortisation of preliminary and pre-operating expenses</t>
  </si>
  <si>
    <t>Fixed assets written off</t>
  </si>
  <si>
    <t>Interest expenses</t>
  </si>
  <si>
    <t>Interest income</t>
  </si>
  <si>
    <t>Dividend income</t>
  </si>
  <si>
    <t>Foreign exchange loss/(gain)</t>
  </si>
  <si>
    <t>provision for annual leave</t>
  </si>
  <si>
    <t>Share in results in associated company</t>
  </si>
  <si>
    <t>Loss on disposal of assets</t>
  </si>
  <si>
    <t>Operating profit/(loss) before working capital changes</t>
  </si>
  <si>
    <t>Dec/(Inc) in trade &amp; other receivables</t>
  </si>
  <si>
    <t>Dec/(Inc) in development properties</t>
  </si>
  <si>
    <t>Dec/(Inc) in inventories</t>
  </si>
  <si>
    <t>Inc/(Dec) in trade &amp; other payables</t>
  </si>
  <si>
    <t>Dec/(Inc) in Group companies</t>
  </si>
  <si>
    <t>Cash generated from/(used in) operations</t>
  </si>
  <si>
    <t>Income taxes paid</t>
  </si>
  <si>
    <t>Interest Received</t>
  </si>
  <si>
    <t>Retirement benefits paid</t>
  </si>
  <si>
    <t>Addition to development expenditure</t>
  </si>
  <si>
    <t>Movement in translation adjustment account</t>
  </si>
  <si>
    <t>Net cash generated  from/(used in) operating activities</t>
  </si>
  <si>
    <t>CASH FLOWS FROM INVESTING ACTIVITIES</t>
  </si>
  <si>
    <t>Purchase of investments</t>
  </si>
  <si>
    <t>Purchase of fixed assets</t>
  </si>
  <si>
    <t>Purchase of intangible assets</t>
  </si>
  <si>
    <t>Proceed from sale of investment</t>
  </si>
  <si>
    <t>Proceeds from sale of fixed assets</t>
  </si>
  <si>
    <t>Interest received</t>
  </si>
  <si>
    <t>Dividends received</t>
  </si>
  <si>
    <t>Other (Please specify)</t>
  </si>
  <si>
    <t>Net cash generated from/(used in) investing activities</t>
  </si>
  <si>
    <t>CASH FLOWS FROM FINANCING ACTIVITIES</t>
  </si>
  <si>
    <t>Proceeds from borrowings</t>
  </si>
  <si>
    <t>Proceed from issuance of shares</t>
  </si>
  <si>
    <t>Dividend paid on share capital</t>
  </si>
  <si>
    <t>Repayment for bank borrowings</t>
  </si>
  <si>
    <t>Payment for finance lease liabilities</t>
  </si>
  <si>
    <t>Net cash generated from/(used in) financing activities</t>
  </si>
  <si>
    <t>Net increase in cash and cash equivalents</t>
  </si>
  <si>
    <t>Cash and cash equivalents brought forward</t>
  </si>
  <si>
    <t>Cash and cash equivalents carried forward</t>
  </si>
  <si>
    <t>Sch 27&lt;2/2&gt;/4</t>
  </si>
  <si>
    <t xml:space="preserve"> SCHEDULE 27&lt;2/2&gt; </t>
  </si>
  <si>
    <t>CASH AND CASH EQUIVALENTS</t>
  </si>
  <si>
    <t>Cash and cash equivalents are analysed as follows:-</t>
  </si>
  <si>
    <t>Fixed deposits with Licensed Bank *</t>
  </si>
  <si>
    <t>Cash and Bank Balances</t>
  </si>
  <si>
    <t xml:space="preserve">  (including bank overdrafts)</t>
  </si>
  <si>
    <t>Effect of exchange rate changes</t>
  </si>
  <si>
    <t>Cash and cash equivalents as stated</t>
  </si>
  <si>
    <t>* Fixed deposits pledged / charged are to be excluded from cash and cash equivalent</t>
  </si>
  <si>
    <t>Period</t>
  </si>
  <si>
    <t>Acquisition of interest in subsidiaries</t>
  </si>
  <si>
    <t>Acquisition of interest in associates</t>
  </si>
  <si>
    <t>Proceeds from disposal of Fixed Assets</t>
  </si>
  <si>
    <t>Purchase of Fixed Assets</t>
  </si>
  <si>
    <t>Dividend received from associate</t>
  </si>
  <si>
    <t>Dividend paid to preference shareholders of the company</t>
  </si>
  <si>
    <t>Hire purchase &amp; finance lease payment</t>
  </si>
  <si>
    <t xml:space="preserve">Acquisition of interest in associates </t>
  </si>
  <si>
    <t>Other investments</t>
  </si>
  <si>
    <t>Proceed from share issued</t>
  </si>
  <si>
    <t>Proceed from bond issues</t>
  </si>
  <si>
    <t>(The Condensed Consolidated Cash Flow Statements should be read in conjunction with the Company's Annual Financial Statements for the year ended 31 May 2004)</t>
  </si>
  <si>
    <t>(The Condensed Consolidated Income Statements should be read in conjunction with the Company's Annual Financial Statements for the year ended 31 May 2004)</t>
  </si>
  <si>
    <t>(The Condensed Consolidated Balance Sheet should be read in conjunction with the Company's Annual Financial Statements for the year ended 31 May 2004)</t>
  </si>
  <si>
    <t>(The Condensed Consolidated Statement of Changes in Equity should be read in conjunction with the Company's Annual Financial Statements for the year ended 31 May 2004)</t>
  </si>
  <si>
    <t>(Loss) / Profit from operations</t>
  </si>
  <si>
    <t>(Loss) / Profit before taxation</t>
  </si>
  <si>
    <t>(Loss) / Profit after taxation</t>
  </si>
  <si>
    <t>Net Cash (Used In) / Generated From Investing Activities</t>
  </si>
  <si>
    <t>Net cash (used in) operating activities</t>
  </si>
  <si>
    <t>Net Cash Generated From Financing Activities</t>
  </si>
  <si>
    <t>Net (Decrease)/ Increase in Cash and Cash Equivalents</t>
  </si>
  <si>
    <t>28.02.05</t>
  </si>
  <si>
    <t>28.02.04</t>
  </si>
  <si>
    <t>As at 28 February 2005.</t>
  </si>
  <si>
    <t>For the period ended 28 February 2005</t>
  </si>
  <si>
    <t>Period ended 28 February 2005</t>
  </si>
  <si>
    <t>Period ended 28 February 2004.</t>
  </si>
  <si>
    <t>Balance as at 28 February 2004</t>
  </si>
  <si>
    <t>Balance as at 28 February 2005</t>
  </si>
  <si>
    <t>Proceed from Bond Issues</t>
  </si>
  <si>
    <t>Dividends paid</t>
  </si>
  <si>
    <t>Changes in amount owing to Holding company</t>
  </si>
  <si>
    <t>FOR THE FINANCIAL QUARTER ENDED 28 FEBRUARY 2005.</t>
  </si>
  <si>
    <t>Unquoted associates</t>
  </si>
  <si>
    <t>Net (Loss)/profit for the period attributable to shareholders</t>
  </si>
  <si>
    <t>Net Cash (Used In)/ Genarated From Investing Activities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</si>
</sst>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mm/dd/yy_)"/>
    <numFmt numFmtId="179" formatCode="0.0%"/>
    <numFmt numFmtId="180" formatCode="#,##0.0_);\(#,##0.0\)"/>
    <numFmt numFmtId="181" formatCode="#,##0.0000_);\(#,##0.0000\)"/>
    <numFmt numFmtId="182" formatCode="#,##0.000_);\(#,##0.000\)"/>
    <numFmt numFmtId="183" formatCode="_(&quot;$&quot;* #,##0.000_);_(&quot;$&quot;* \(#,##0.000\);_(&quot;$&quot;* &quot;-&quot;??_);_(@_)"/>
    <numFmt numFmtId="184" formatCode="_(&quot;$&quot;* #,##0.0000_);_(&quot;$&quot;* \(#,##0.0000\);_(&quot;$&quot;* &quot;-&quot;??_);_(@_)"/>
    <numFmt numFmtId="185" formatCode="0.000%"/>
    <numFmt numFmtId="186" formatCode="_(* #,##0.0_);_(* \(#,##0.0\);_(* &quot;-&quot;_);_(@_)"/>
    <numFmt numFmtId="187" formatCode="_(* #,##0.00_);_(* \(#,##0.00\);_(* &quot;-&quot;_);_(@_)"/>
    <numFmt numFmtId="188" formatCode="_(* #,##0_);_(* \(#,##0\);_(* &quot;-&quot;??_);_(@_)"/>
    <numFmt numFmtId="189" formatCode="0_);\(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_(* #,##0.0_);_(* \(#,##0.0\);_(* &quot;-&quot;??_);_(@_)"/>
    <numFmt numFmtId="194" formatCode="_(* #,##0.000_);_(* \(#,##0.000\);_(* &quot;-&quot;??_);_(@_)"/>
    <numFmt numFmtId="195" formatCode="#,##0.0_);[Red]\(#,##0.0\)"/>
    <numFmt numFmtId="196" formatCode="0.0%;[Red]\(0.0%\)"/>
    <numFmt numFmtId="197" formatCode="General_)"/>
    <numFmt numFmtId="198" formatCode="dd\.mm\.yyyy"/>
    <numFmt numFmtId="199" formatCode="_-* #,##0_-;\-* #,##0_-;_-* &quot;-&quot;??_-;_-@_-"/>
    <numFmt numFmtId="200" formatCode="_(* #,##0.00000_);_(* \(#,##0.00000\);_(* &quot;-&quot;??_);_(@_)"/>
    <numFmt numFmtId="201" formatCode="\ #,##0;\ \(#,##0\);&quot; -     &quot;"/>
    <numFmt numFmtId="202" formatCode="_(* #,##0_);_(* \(#,##0\);_(* &quot;        -&quot;??_);_(@_)"/>
    <numFmt numFmtId="203" formatCode="_(* #,##0.00000_);_(* \(#,##0.00000\);_(* &quot;        -&quot;??_);_(@_)"/>
  </numFmts>
  <fonts count="16">
    <font>
      <sz val="12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Helv"/>
      <family val="0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197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261">
    <xf numFmtId="37" fontId="0" fillId="2" borderId="0" xfId="0" applyAlignment="1">
      <alignment/>
    </xf>
    <xf numFmtId="37" fontId="0" fillId="3" borderId="0" xfId="0" applyFill="1" applyAlignment="1">
      <alignment/>
    </xf>
    <xf numFmtId="37" fontId="0" fillId="4" borderId="0" xfId="0" applyFill="1" applyAlignment="1">
      <alignment/>
    </xf>
    <xf numFmtId="37" fontId="0" fillId="4" borderId="0" xfId="0" applyFill="1" applyBorder="1" applyAlignment="1">
      <alignment/>
    </xf>
    <xf numFmtId="37" fontId="2" fillId="4" borderId="0" xfId="0" applyFont="1" applyFill="1" applyAlignment="1">
      <alignment/>
    </xf>
    <xf numFmtId="37" fontId="3" fillId="4" borderId="0" xfId="0" applyFont="1" applyFill="1" applyAlignment="1">
      <alignment horizontal="center"/>
    </xf>
    <xf numFmtId="169" fontId="0" fillId="4" borderId="0" xfId="0" applyNumberFormat="1" applyFill="1" applyAlignment="1">
      <alignment/>
    </xf>
    <xf numFmtId="37" fontId="3" fillId="4" borderId="0" xfId="0" applyFont="1" applyFill="1" applyBorder="1" applyAlignment="1">
      <alignment horizontal="center"/>
    </xf>
    <xf numFmtId="37" fontId="3" fillId="4" borderId="0" xfId="0" applyFont="1" applyFill="1" applyAlignment="1">
      <alignment/>
    </xf>
    <xf numFmtId="37" fontId="0" fillId="0" borderId="0" xfId="0" applyFill="1" applyAlignment="1">
      <alignment/>
    </xf>
    <xf numFmtId="37" fontId="2" fillId="0" borderId="0" xfId="0" applyFont="1" applyFill="1" applyAlignment="1">
      <alignment/>
    </xf>
    <xf numFmtId="37" fontId="2" fillId="4" borderId="0" xfId="0" applyFont="1" applyFill="1" applyBorder="1" applyAlignment="1">
      <alignment/>
    </xf>
    <xf numFmtId="188" fontId="2" fillId="4" borderId="0" xfId="15" applyNumberFormat="1" applyFont="1" applyFill="1" applyAlignment="1">
      <alignment/>
    </xf>
    <xf numFmtId="188" fontId="2" fillId="4" borderId="0" xfId="15" applyNumberFormat="1" applyFont="1" applyFill="1" applyAlignment="1">
      <alignment horizontal="center"/>
    </xf>
    <xf numFmtId="188" fontId="2" fillId="3" borderId="0" xfId="0" applyNumberFormat="1" applyFont="1" applyFill="1" applyBorder="1" applyAlignment="1">
      <alignment/>
    </xf>
    <xf numFmtId="37" fontId="2" fillId="4" borderId="0" xfId="0" applyFont="1" applyFill="1" applyAlignment="1">
      <alignment horizontal="center"/>
    </xf>
    <xf numFmtId="37" fontId="6" fillId="4" borderId="0" xfId="0" applyFont="1" applyFill="1" applyAlignment="1">
      <alignment/>
    </xf>
    <xf numFmtId="37" fontId="2" fillId="4" borderId="0" xfId="0" applyFont="1" applyFill="1" applyAlignment="1" quotePrefix="1">
      <alignment horizontal="center"/>
    </xf>
    <xf numFmtId="37" fontId="3" fillId="4" borderId="0" xfId="0" applyFont="1" applyFill="1" applyAlignment="1" quotePrefix="1">
      <alignment horizontal="center"/>
    </xf>
    <xf numFmtId="37" fontId="7" fillId="4" borderId="0" xfId="0" applyFont="1" applyFill="1" applyAlignment="1">
      <alignment horizontal="center"/>
    </xf>
    <xf numFmtId="37" fontId="3" fillId="4" borderId="0" xfId="0" applyFont="1" applyFill="1" applyAlignment="1" quotePrefix="1">
      <alignment horizontal="right"/>
    </xf>
    <xf numFmtId="37" fontId="3" fillId="4" borderId="0" xfId="0" applyFont="1" applyFill="1" applyAlignment="1">
      <alignment horizontal="right"/>
    </xf>
    <xf numFmtId="37" fontId="2" fillId="4" borderId="0" xfId="0" applyFont="1" applyFill="1" applyAlignment="1">
      <alignment horizontal="left"/>
    </xf>
    <xf numFmtId="188" fontId="2" fillId="4" borderId="0" xfId="15" applyNumberFormat="1" applyFont="1" applyFill="1" applyBorder="1" applyAlignment="1">
      <alignment horizontal="center"/>
    </xf>
    <xf numFmtId="188" fontId="2" fillId="4" borderId="0" xfId="15" applyNumberFormat="1" applyFont="1" applyFill="1" applyBorder="1" applyAlignment="1">
      <alignment/>
    </xf>
    <xf numFmtId="188" fontId="2" fillId="4" borderId="0" xfId="15" applyNumberFormat="1" applyFont="1" applyFill="1" applyBorder="1" applyAlignment="1">
      <alignment/>
    </xf>
    <xf numFmtId="0" fontId="2" fillId="4" borderId="0" xfId="0" applyNumberFormat="1" applyFont="1" applyFill="1" applyAlignment="1">
      <alignment horizontal="left"/>
    </xf>
    <xf numFmtId="0" fontId="2" fillId="4" borderId="0" xfId="0" applyNumberFormat="1" applyFont="1" applyFill="1" applyAlignment="1">
      <alignment horizontal="center"/>
    </xf>
    <xf numFmtId="37" fontId="2" fillId="4" borderId="0" xfId="0" applyFont="1" applyFill="1" applyAlignment="1" quotePrefix="1">
      <alignment horizontal="left"/>
    </xf>
    <xf numFmtId="188" fontId="2" fillId="3" borderId="0" xfId="15" applyNumberFormat="1" applyFont="1" applyFill="1" applyBorder="1" applyAlignment="1">
      <alignment horizontal="right"/>
    </xf>
    <xf numFmtId="171" fontId="2" fillId="3" borderId="0" xfId="15" applyNumberFormat="1" applyFont="1" applyFill="1" applyBorder="1" applyAlignment="1">
      <alignment/>
    </xf>
    <xf numFmtId="37" fontId="2" fillId="3" borderId="0" xfId="0" applyFont="1" applyFill="1" applyBorder="1" applyAlignment="1">
      <alignment/>
    </xf>
    <xf numFmtId="37" fontId="6" fillId="4" borderId="0" xfId="0" applyFont="1" applyFill="1" applyBorder="1" applyAlignment="1">
      <alignment/>
    </xf>
    <xf numFmtId="37" fontId="3" fillId="4" borderId="0" xfId="0" applyFont="1" applyFill="1" applyBorder="1" applyAlignment="1">
      <alignment horizontal="right"/>
    </xf>
    <xf numFmtId="37" fontId="3" fillId="4" borderId="0" xfId="0" applyFont="1" applyFill="1" applyBorder="1" applyAlignment="1" quotePrefix="1">
      <alignment horizontal="right"/>
    </xf>
    <xf numFmtId="37" fontId="6" fillId="4" borderId="0" xfId="0" applyFont="1" applyFill="1" applyAlignment="1">
      <alignment horizontal="center"/>
    </xf>
    <xf numFmtId="37" fontId="6" fillId="4" borderId="0" xfId="0" applyFont="1" applyFill="1" applyBorder="1" applyAlignment="1">
      <alignment horizontal="center"/>
    </xf>
    <xf numFmtId="37" fontId="7" fillId="4" borderId="0" xfId="0" applyFont="1" applyFill="1" applyAlignment="1">
      <alignment/>
    </xf>
    <xf numFmtId="37" fontId="7" fillId="4" borderId="0" xfId="0" applyFont="1" applyFill="1" applyBorder="1" applyAlignment="1">
      <alignment/>
    </xf>
    <xf numFmtId="37" fontId="6" fillId="4" borderId="0" xfId="0" applyFont="1" applyFill="1" applyAlignment="1">
      <alignment horizontal="right"/>
    </xf>
    <xf numFmtId="37" fontId="1" fillId="4" borderId="0" xfId="0" applyFont="1" applyFill="1" applyBorder="1" applyAlignment="1">
      <alignment horizontal="center"/>
    </xf>
    <xf numFmtId="188" fontId="2" fillId="4" borderId="1" xfId="15" applyNumberFormat="1" applyFont="1" applyFill="1" applyBorder="1" applyAlignment="1">
      <alignment/>
    </xf>
    <xf numFmtId="37" fontId="2" fillId="3" borderId="0" xfId="0" applyFont="1" applyFill="1" applyAlignment="1">
      <alignment horizontal="left"/>
    </xf>
    <xf numFmtId="37" fontId="2" fillId="3" borderId="0" xfId="0" applyFont="1" applyFill="1" applyAlignment="1" quotePrefix="1">
      <alignment horizontal="left"/>
    </xf>
    <xf numFmtId="188" fontId="0" fillId="4" borderId="0" xfId="15" applyNumberFormat="1" applyFill="1" applyBorder="1" applyAlignment="1">
      <alignment/>
    </xf>
    <xf numFmtId="188" fontId="2" fillId="4" borderId="2" xfId="15" applyNumberFormat="1" applyFont="1" applyFill="1" applyBorder="1" applyAlignment="1">
      <alignment horizontal="center"/>
    </xf>
    <xf numFmtId="188" fontId="2" fillId="4" borderId="3" xfId="15" applyNumberFormat="1" applyFont="1" applyFill="1" applyBorder="1" applyAlignment="1">
      <alignment horizontal="center"/>
    </xf>
    <xf numFmtId="188" fontId="2" fillId="4" borderId="4" xfId="15" applyNumberFormat="1" applyFont="1" applyFill="1" applyBorder="1" applyAlignment="1">
      <alignment horizontal="center"/>
    </xf>
    <xf numFmtId="188" fontId="2" fillId="4" borderId="5" xfId="15" applyNumberFormat="1" applyFont="1" applyFill="1" applyBorder="1" applyAlignment="1">
      <alignment horizontal="center"/>
    </xf>
    <xf numFmtId="188" fontId="2" fillId="4" borderId="6" xfId="15" applyNumberFormat="1" applyFont="1" applyFill="1" applyBorder="1" applyAlignment="1">
      <alignment horizontal="center"/>
    </xf>
    <xf numFmtId="37" fontId="2" fillId="3" borderId="0" xfId="0" applyFont="1" applyFill="1" applyAlignment="1">
      <alignment/>
    </xf>
    <xf numFmtId="37" fontId="2" fillId="3" borderId="0" xfId="0" applyFont="1" applyFill="1" applyAlignment="1">
      <alignment horizontal="center"/>
    </xf>
    <xf numFmtId="37" fontId="6" fillId="3" borderId="0" xfId="0" applyFont="1" applyFill="1" applyAlignment="1">
      <alignment/>
    </xf>
    <xf numFmtId="37" fontId="7" fillId="3" borderId="0" xfId="0" applyFont="1" applyFill="1" applyAlignment="1">
      <alignment horizontal="center"/>
    </xf>
    <xf numFmtId="188" fontId="2" fillId="3" borderId="0" xfId="15" applyNumberFormat="1" applyFont="1" applyFill="1" applyBorder="1" applyAlignment="1">
      <alignment/>
    </xf>
    <xf numFmtId="37" fontId="0" fillId="3" borderId="0" xfId="0" applyFill="1" applyBorder="1" applyAlignment="1">
      <alignment/>
    </xf>
    <xf numFmtId="37" fontId="7" fillId="3" borderId="0" xfId="0" applyFont="1" applyFill="1" applyAlignment="1">
      <alignment/>
    </xf>
    <xf numFmtId="37" fontId="3" fillId="3" borderId="0" xfId="0" applyFont="1" applyFill="1" applyBorder="1" applyAlignment="1">
      <alignment horizontal="centerContinuous"/>
    </xf>
    <xf numFmtId="37" fontId="0" fillId="3" borderId="0" xfId="0" applyFill="1" applyBorder="1" applyAlignment="1">
      <alignment horizontal="centerContinuous"/>
    </xf>
    <xf numFmtId="37" fontId="6" fillId="3" borderId="0" xfId="0" applyFont="1" applyFill="1" applyBorder="1" applyAlignment="1">
      <alignment/>
    </xf>
    <xf numFmtId="37" fontId="1" fillId="3" borderId="0" xfId="0" applyFont="1" applyFill="1" applyBorder="1" applyAlignment="1">
      <alignment horizontal="centerContinuous"/>
    </xf>
    <xf numFmtId="37" fontId="3" fillId="3" borderId="0" xfId="0" applyFont="1" applyFill="1" applyBorder="1" applyAlignment="1">
      <alignment horizontal="right"/>
    </xf>
    <xf numFmtId="37" fontId="7" fillId="3" borderId="0" xfId="0" applyFont="1" applyFill="1" applyBorder="1" applyAlignment="1">
      <alignment horizontal="center"/>
    </xf>
    <xf numFmtId="37" fontId="3" fillId="3" borderId="0" xfId="0" applyFont="1" applyFill="1" applyBorder="1" applyAlignment="1" quotePrefix="1">
      <alignment horizontal="right"/>
    </xf>
    <xf numFmtId="37" fontId="6" fillId="3" borderId="0" xfId="0" applyFont="1" applyFill="1" applyBorder="1" applyAlignment="1">
      <alignment horizontal="center"/>
    </xf>
    <xf numFmtId="188" fontId="2" fillId="3" borderId="0" xfId="15" applyNumberFormat="1" applyFont="1" applyFill="1" applyBorder="1" applyAlignment="1">
      <alignment/>
    </xf>
    <xf numFmtId="37" fontId="1" fillId="3" borderId="0" xfId="0" applyFont="1" applyFill="1" applyBorder="1" applyAlignment="1">
      <alignment horizontal="center"/>
    </xf>
    <xf numFmtId="188" fontId="2" fillId="3" borderId="0" xfId="15" applyNumberFormat="1" applyFill="1" applyBorder="1" applyAlignment="1">
      <alignment/>
    </xf>
    <xf numFmtId="188" fontId="8" fillId="3" borderId="0" xfId="15" applyNumberFormat="1" applyFont="1" applyFill="1" applyBorder="1" applyAlignment="1">
      <alignment/>
    </xf>
    <xf numFmtId="188" fontId="8" fillId="3" borderId="0" xfId="15" applyNumberFormat="1" applyFont="1" applyFill="1" applyBorder="1" applyAlignment="1">
      <alignment horizontal="right"/>
    </xf>
    <xf numFmtId="188" fontId="2" fillId="3" borderId="0" xfId="15" applyNumberFormat="1" applyFill="1" applyBorder="1" applyAlignment="1">
      <alignment horizontal="right"/>
    </xf>
    <xf numFmtId="171" fontId="2" fillId="3" borderId="0" xfId="15" applyNumberFormat="1" applyFill="1" applyBorder="1" applyAlignment="1">
      <alignment/>
    </xf>
    <xf numFmtId="37" fontId="7" fillId="4" borderId="5" xfId="0" applyFont="1" applyFill="1" applyBorder="1" applyAlignment="1">
      <alignment/>
    </xf>
    <xf numFmtId="37" fontId="2" fillId="4" borderId="0" xfId="0" applyFont="1" applyFill="1" applyAlignment="1" quotePrefix="1">
      <alignment horizontal="center" vertical="center"/>
    </xf>
    <xf numFmtId="37" fontId="0" fillId="4" borderId="0" xfId="0" applyFill="1" applyAlignment="1">
      <alignment horizontal="center" vertical="center"/>
    </xf>
    <xf numFmtId="169" fontId="2" fillId="4" borderId="0" xfId="0" applyNumberFormat="1" applyFont="1" applyFill="1" applyAlignment="1">
      <alignment/>
    </xf>
    <xf numFmtId="169" fontId="2" fillId="4" borderId="5" xfId="0" applyNumberFormat="1" applyFont="1" applyFill="1" applyBorder="1" applyAlignment="1">
      <alignment/>
    </xf>
    <xf numFmtId="37" fontId="2" fillId="4" borderId="2" xfId="0" applyFont="1" applyFill="1" applyBorder="1" applyAlignment="1">
      <alignment/>
    </xf>
    <xf numFmtId="169" fontId="2" fillId="4" borderId="7" xfId="0" applyNumberFormat="1" applyFont="1" applyFill="1" applyBorder="1" applyAlignment="1">
      <alignment/>
    </xf>
    <xf numFmtId="37" fontId="2" fillId="4" borderId="8" xfId="0" applyFont="1" applyFill="1" applyBorder="1" applyAlignment="1">
      <alignment/>
    </xf>
    <xf numFmtId="169" fontId="2" fillId="4" borderId="0" xfId="0" applyNumberFormat="1" applyFont="1" applyFill="1" applyBorder="1" applyAlignment="1">
      <alignment/>
    </xf>
    <xf numFmtId="37" fontId="2" fillId="4" borderId="4" xfId="0" applyFont="1" applyFill="1" applyBorder="1" applyAlignment="1">
      <alignment/>
    </xf>
    <xf numFmtId="169" fontId="2" fillId="4" borderId="9" xfId="0" applyNumberFormat="1" applyFont="1" applyFill="1" applyBorder="1" applyAlignment="1">
      <alignment/>
    </xf>
    <xf numFmtId="37" fontId="2" fillId="4" borderId="0" xfId="0" applyFont="1" applyFill="1" applyBorder="1" applyAlignment="1">
      <alignment horizontal="center"/>
    </xf>
    <xf numFmtId="37" fontId="2" fillId="4" borderId="0" xfId="0" applyFont="1" applyFill="1" applyAlignment="1">
      <alignment/>
    </xf>
    <xf numFmtId="37" fontId="2" fillId="4" borderId="5" xfId="0" applyFont="1" applyFill="1" applyBorder="1" applyAlignment="1">
      <alignment/>
    </xf>
    <xf numFmtId="37" fontId="2" fillId="4" borderId="0" xfId="0" applyFont="1" applyFill="1" applyBorder="1" applyAlignment="1">
      <alignment/>
    </xf>
    <xf numFmtId="37" fontId="3" fillId="4" borderId="0" xfId="0" applyFont="1" applyFill="1" applyBorder="1" applyAlignment="1">
      <alignment/>
    </xf>
    <xf numFmtId="37" fontId="3" fillId="0" borderId="0" xfId="0" applyFont="1" applyFill="1" applyAlignment="1">
      <alignment vertical="center"/>
    </xf>
    <xf numFmtId="37" fontId="2" fillId="0" borderId="0" xfId="0" applyFont="1" applyFill="1" applyAlignment="1">
      <alignment vertical="center"/>
    </xf>
    <xf numFmtId="188" fontId="2" fillId="0" borderId="0" xfId="0" applyNumberFormat="1" applyFont="1" applyFill="1" applyAlignment="1">
      <alignment vertical="center"/>
    </xf>
    <xf numFmtId="188" fontId="2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/>
    </xf>
    <xf numFmtId="188" fontId="3" fillId="0" borderId="0" xfId="0" applyNumberFormat="1" applyFont="1" applyFill="1" applyBorder="1" applyAlignment="1">
      <alignment vertical="center"/>
    </xf>
    <xf numFmtId="188" fontId="3" fillId="0" borderId="10" xfId="0" applyNumberFormat="1" applyFont="1" applyFill="1" applyBorder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Border="1" applyAlignment="1">
      <alignment/>
    </xf>
    <xf numFmtId="188" fontId="3" fillId="0" borderId="5" xfId="0" applyNumberFormat="1" applyFont="1" applyFill="1" applyBorder="1" applyAlignment="1">
      <alignment/>
    </xf>
    <xf numFmtId="188" fontId="3" fillId="0" borderId="11" xfId="0" applyNumberFormat="1" applyFont="1" applyFill="1" applyBorder="1" applyAlignment="1">
      <alignment vertical="center"/>
    </xf>
    <xf numFmtId="37" fontId="9" fillId="0" borderId="0" xfId="0" applyFont="1" applyFill="1" applyAlignment="1">
      <alignment vertical="center"/>
    </xf>
    <xf numFmtId="188" fontId="9" fillId="0" borderId="0" xfId="0" applyNumberFormat="1" applyFont="1" applyFill="1" applyAlignment="1">
      <alignment vertical="center"/>
    </xf>
    <xf numFmtId="188" fontId="9" fillId="0" borderId="0" xfId="0" applyNumberFormat="1" applyFont="1" applyFill="1" applyAlignment="1" applyProtection="1">
      <alignment vertical="center"/>
      <protection/>
    </xf>
    <xf numFmtId="37" fontId="0" fillId="3" borderId="1" xfId="0" applyFill="1" applyBorder="1" applyAlignment="1">
      <alignment/>
    </xf>
    <xf numFmtId="188" fontId="2" fillId="0" borderId="12" xfId="0" applyNumberFormat="1" applyFont="1" applyFill="1" applyBorder="1" applyAlignment="1">
      <alignment/>
    </xf>
    <xf numFmtId="188" fontId="2" fillId="0" borderId="13" xfId="0" applyNumberFormat="1" applyFont="1" applyFill="1" applyBorder="1" applyAlignment="1">
      <alignment/>
    </xf>
    <xf numFmtId="188" fontId="2" fillId="0" borderId="14" xfId="0" applyNumberFormat="1" applyFont="1" applyFill="1" applyBorder="1" applyAlignment="1">
      <alignment horizontal="center"/>
    </xf>
    <xf numFmtId="188" fontId="2" fillId="0" borderId="13" xfId="0" applyNumberFormat="1" applyFont="1" applyFill="1" applyBorder="1" applyAlignment="1">
      <alignment horizontal="center"/>
    </xf>
    <xf numFmtId="37" fontId="6" fillId="0" borderId="0" xfId="0" applyFont="1" applyFill="1" applyAlignment="1">
      <alignment/>
    </xf>
    <xf numFmtId="37" fontId="7" fillId="0" borderId="0" xfId="0" applyFont="1" applyFill="1" applyAlignment="1">
      <alignment horizontal="center"/>
    </xf>
    <xf numFmtId="188" fontId="2" fillId="0" borderId="0" xfId="15" applyNumberFormat="1" applyFont="1" applyFill="1" applyAlignment="1">
      <alignment/>
    </xf>
    <xf numFmtId="188" fontId="2" fillId="0" borderId="0" xfId="15" applyNumberFormat="1" applyFont="1" applyFill="1" applyBorder="1" applyAlignment="1">
      <alignment/>
    </xf>
    <xf numFmtId="187" fontId="2" fillId="4" borderId="0" xfId="0" applyNumberFormat="1" applyFont="1" applyFill="1" applyBorder="1" applyAlignment="1">
      <alignment/>
    </xf>
    <xf numFmtId="37" fontId="2" fillId="0" borderId="5" xfId="0" applyFont="1" applyFill="1" applyBorder="1" applyAlignment="1">
      <alignment/>
    </xf>
    <xf numFmtId="188" fontId="10" fillId="0" borderId="0" xfId="0" applyNumberFormat="1" applyFont="1" applyFill="1" applyAlignment="1" applyProtection="1">
      <alignment vertical="center"/>
      <protection/>
    </xf>
    <xf numFmtId="37" fontId="7" fillId="4" borderId="15" xfId="0" applyFont="1" applyFill="1" applyBorder="1" applyAlignment="1">
      <alignment horizontal="center"/>
    </xf>
    <xf numFmtId="37" fontId="3" fillId="4" borderId="0" xfId="0" applyFont="1" applyFill="1" applyAlignment="1">
      <alignment horizontal="center" wrapText="1"/>
    </xf>
    <xf numFmtId="188" fontId="2" fillId="0" borderId="8" xfId="15" applyNumberFormat="1" applyFont="1" applyFill="1" applyBorder="1" applyAlignment="1">
      <alignment/>
    </xf>
    <xf numFmtId="37" fontId="9" fillId="0" borderId="0" xfId="0" applyNumberFormat="1" applyFont="1" applyAlignment="1">
      <alignment/>
    </xf>
    <xf numFmtId="37" fontId="12" fillId="0" borderId="0" xfId="0" applyNumberFormat="1" applyFont="1" applyAlignment="1" quotePrefix="1">
      <alignment horizontal="left"/>
    </xf>
    <xf numFmtId="37" fontId="12" fillId="0" borderId="0" xfId="0" applyNumberFormat="1" applyFont="1" applyAlignment="1">
      <alignment horizontal="left"/>
    </xf>
    <xf numFmtId="37" fontId="12" fillId="0" borderId="0" xfId="0" applyNumberFormat="1" applyFont="1" applyAlignment="1">
      <alignment/>
    </xf>
    <xf numFmtId="37" fontId="9" fillId="0" borderId="16" xfId="0" applyNumberFormat="1" applyFont="1" applyBorder="1" applyAlignment="1">
      <alignment/>
    </xf>
    <xf numFmtId="37" fontId="9" fillId="0" borderId="17" xfId="0" applyNumberFormat="1" applyFont="1" applyBorder="1" applyAlignment="1">
      <alignment/>
    </xf>
    <xf numFmtId="37" fontId="9" fillId="0" borderId="4" xfId="0" applyNumberFormat="1" applyFont="1" applyBorder="1" applyAlignment="1">
      <alignment/>
    </xf>
    <xf numFmtId="37" fontId="9" fillId="0" borderId="5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188" fontId="9" fillId="0" borderId="6" xfId="15" applyNumberFormat="1" applyFont="1" applyBorder="1" applyAlignment="1">
      <alignment/>
    </xf>
    <xf numFmtId="37" fontId="9" fillId="0" borderId="6" xfId="0" applyNumberFormat="1" applyFont="1" applyBorder="1" applyAlignment="1">
      <alignment/>
    </xf>
    <xf numFmtId="37" fontId="9" fillId="0" borderId="18" xfId="0" applyNumberFormat="1" applyFont="1" applyBorder="1" applyAlignment="1">
      <alignment/>
    </xf>
    <xf numFmtId="37" fontId="12" fillId="0" borderId="4" xfId="0" applyNumberFormat="1" applyFont="1" applyBorder="1" applyAlignment="1" quotePrefix="1">
      <alignment horizontal="left"/>
    </xf>
    <xf numFmtId="37" fontId="12" fillId="0" borderId="0" xfId="0" applyNumberFormat="1" applyFont="1" applyBorder="1" applyAlignment="1">
      <alignment horizontal="center"/>
    </xf>
    <xf numFmtId="37" fontId="12" fillId="0" borderId="0" xfId="15" applyNumberFormat="1" applyFont="1" applyAlignment="1" quotePrefix="1">
      <alignment horizontal="left"/>
    </xf>
    <xf numFmtId="37" fontId="9" fillId="0" borderId="0" xfId="15" applyNumberFormat="1" applyFont="1" applyAlignment="1">
      <alignment horizontal="left"/>
    </xf>
    <xf numFmtId="37" fontId="9" fillId="0" borderId="0" xfId="15" applyNumberFormat="1" applyFont="1" applyAlignment="1">
      <alignment horizontal="right"/>
    </xf>
    <xf numFmtId="37" fontId="12" fillId="0" borderId="0" xfId="15" applyNumberFormat="1" applyFont="1" applyAlignment="1">
      <alignment horizontal="right"/>
    </xf>
    <xf numFmtId="37" fontId="12" fillId="0" borderId="0" xfId="15" applyNumberFormat="1" applyFont="1" applyAlignment="1">
      <alignment horizontal="left"/>
    </xf>
    <xf numFmtId="37" fontId="9" fillId="0" borderId="16" xfId="15" applyNumberFormat="1" applyFont="1" applyBorder="1" applyAlignment="1">
      <alignment horizontal="left"/>
    </xf>
    <xf numFmtId="37" fontId="9" fillId="0" borderId="17" xfId="15" applyNumberFormat="1" applyFont="1" applyBorder="1" applyAlignment="1">
      <alignment horizontal="left"/>
    </xf>
    <xf numFmtId="37" fontId="9" fillId="0" borderId="17" xfId="15" applyNumberFormat="1" applyFont="1" applyBorder="1" applyAlignment="1">
      <alignment horizontal="right"/>
    </xf>
    <xf numFmtId="37" fontId="9" fillId="0" borderId="16" xfId="15" applyNumberFormat="1" applyFont="1" applyBorder="1" applyAlignment="1" quotePrefix="1">
      <alignment horizontal="right"/>
    </xf>
    <xf numFmtId="37" fontId="9" fillId="0" borderId="17" xfId="15" applyNumberFormat="1" applyFont="1" applyBorder="1" applyAlignment="1" quotePrefix="1">
      <alignment horizontal="right"/>
    </xf>
    <xf numFmtId="37" fontId="9" fillId="0" borderId="18" xfId="15" applyNumberFormat="1" applyFont="1" applyBorder="1" applyAlignment="1">
      <alignment horizontal="right"/>
    </xf>
    <xf numFmtId="37" fontId="9" fillId="0" borderId="15" xfId="15" applyNumberFormat="1" applyFont="1" applyBorder="1" applyAlignment="1">
      <alignment horizontal="right"/>
    </xf>
    <xf numFmtId="37" fontId="13" fillId="0" borderId="0" xfId="15" applyNumberFormat="1" applyFont="1" applyAlignment="1">
      <alignment horizontal="right"/>
    </xf>
    <xf numFmtId="37" fontId="9" fillId="0" borderId="15" xfId="15" applyNumberFormat="1" applyFont="1" applyBorder="1" applyAlignment="1" quotePrefix="1">
      <alignment horizontal="right"/>
    </xf>
    <xf numFmtId="37" fontId="9" fillId="0" borderId="18" xfId="15" applyNumberFormat="1" applyFont="1" applyBorder="1" applyAlignment="1" quotePrefix="1">
      <alignment horizontal="right"/>
    </xf>
    <xf numFmtId="37" fontId="12" fillId="0" borderId="15" xfId="15" applyNumberFormat="1" applyFont="1" applyBorder="1" applyAlignment="1">
      <alignment horizontal="right"/>
    </xf>
    <xf numFmtId="37" fontId="9" fillId="0" borderId="19" xfId="15" applyNumberFormat="1" applyFont="1" applyBorder="1" applyAlignment="1" quotePrefix="1">
      <alignment horizontal="right"/>
    </xf>
    <xf numFmtId="37" fontId="9" fillId="0" borderId="20" xfId="15" applyNumberFormat="1" applyFont="1" applyBorder="1" applyAlignment="1" quotePrefix="1">
      <alignment horizontal="right"/>
    </xf>
    <xf numFmtId="37" fontId="9" fillId="0" borderId="20" xfId="15" applyNumberFormat="1" applyFont="1" applyBorder="1" applyAlignment="1">
      <alignment horizontal="right"/>
    </xf>
    <xf numFmtId="37" fontId="9" fillId="0" borderId="13" xfId="15" applyNumberFormat="1" applyFont="1" applyBorder="1" applyAlignment="1" quotePrefix="1">
      <alignment horizontal="right"/>
    </xf>
    <xf numFmtId="37" fontId="9" fillId="0" borderId="6" xfId="15" applyNumberFormat="1" applyFont="1" applyBorder="1" applyAlignment="1" quotePrefix="1">
      <alignment horizontal="right"/>
    </xf>
    <xf numFmtId="37" fontId="9" fillId="0" borderId="6" xfId="15" applyNumberFormat="1" applyFont="1" applyBorder="1" applyAlignment="1">
      <alignment horizontal="right"/>
    </xf>
    <xf numFmtId="37" fontId="9" fillId="0" borderId="12" xfId="15" applyNumberFormat="1" applyFont="1" applyBorder="1" applyAlignment="1" quotePrefix="1">
      <alignment horizontal="right"/>
    </xf>
    <xf numFmtId="37" fontId="9" fillId="0" borderId="3" xfId="15" applyNumberFormat="1" applyFont="1" applyBorder="1" applyAlignment="1" quotePrefix="1">
      <alignment horizontal="right"/>
    </xf>
    <xf numFmtId="37" fontId="9" fillId="0" borderId="3" xfId="15" applyNumberFormat="1" applyFont="1" applyBorder="1" applyAlignment="1">
      <alignment horizontal="right"/>
    </xf>
    <xf numFmtId="37" fontId="9" fillId="0" borderId="2" xfId="15" applyNumberFormat="1" applyFont="1" applyBorder="1" applyAlignment="1" quotePrefix="1">
      <alignment horizontal="left"/>
    </xf>
    <xf numFmtId="37" fontId="9" fillId="0" borderId="16" xfId="15" applyNumberFormat="1" applyFont="1" applyBorder="1" applyAlignment="1" quotePrefix="1">
      <alignment horizontal="left"/>
    </xf>
    <xf numFmtId="37" fontId="9" fillId="0" borderId="21" xfId="15" applyNumberFormat="1" applyFont="1" applyBorder="1" applyAlignment="1">
      <alignment horizontal="right"/>
    </xf>
    <xf numFmtId="37" fontId="12" fillId="0" borderId="15" xfId="15" applyNumberFormat="1" applyFont="1" applyBorder="1" applyAlignment="1" quotePrefix="1">
      <alignment horizontal="right"/>
    </xf>
    <xf numFmtId="37" fontId="12" fillId="0" borderId="18" xfId="15" applyNumberFormat="1" applyFont="1" applyBorder="1" applyAlignment="1" quotePrefix="1">
      <alignment horizontal="right"/>
    </xf>
    <xf numFmtId="37" fontId="12" fillId="0" borderId="18" xfId="15" applyNumberFormat="1" applyFont="1" applyBorder="1" applyAlignment="1">
      <alignment horizontal="right"/>
    </xf>
    <xf numFmtId="37" fontId="12" fillId="0" borderId="0" xfId="15" applyNumberFormat="1" applyFont="1" applyAlignment="1" quotePrefix="1">
      <alignment horizontal="right"/>
    </xf>
    <xf numFmtId="37" fontId="9" fillId="0" borderId="5" xfId="15" applyNumberFormat="1" applyFont="1" applyBorder="1" applyAlignment="1">
      <alignment horizontal="right"/>
    </xf>
    <xf numFmtId="37" fontId="9" fillId="0" borderId="1" xfId="15" applyNumberFormat="1" applyFont="1" applyBorder="1" applyAlignment="1">
      <alignment horizontal="right"/>
    </xf>
    <xf numFmtId="37" fontId="12" fillId="0" borderId="0" xfId="0" applyNumberFormat="1" applyFont="1" applyAlignment="1" quotePrefix="1">
      <alignment horizontal="center"/>
    </xf>
    <xf numFmtId="37" fontId="12" fillId="0" borderId="4" xfId="0" applyNumberFormat="1" applyFont="1" applyBorder="1" applyAlignment="1">
      <alignment/>
    </xf>
    <xf numFmtId="188" fontId="12" fillId="0" borderId="6" xfId="15" applyNumberFormat="1" applyFont="1" applyBorder="1" applyAlignment="1">
      <alignment/>
    </xf>
    <xf numFmtId="37" fontId="9" fillId="0" borderId="5" xfId="0" applyNumberFormat="1" applyFont="1" applyBorder="1" applyAlignment="1" quotePrefix="1">
      <alignment horizontal="left"/>
    </xf>
    <xf numFmtId="197" fontId="9" fillId="0" borderId="4" xfId="0" applyFont="1" applyBorder="1" applyAlignment="1">
      <alignment/>
    </xf>
    <xf numFmtId="197" fontId="9" fillId="0" borderId="5" xfId="0" applyFont="1" applyBorder="1" applyAlignment="1">
      <alignment/>
    </xf>
    <xf numFmtId="37" fontId="9" fillId="0" borderId="5" xfId="0" applyNumberFormat="1" applyFont="1" applyBorder="1" applyAlignment="1">
      <alignment horizontal="left"/>
    </xf>
    <xf numFmtId="197" fontId="9" fillId="0" borderId="0" xfId="0" applyFont="1" applyBorder="1" applyAlignment="1">
      <alignment/>
    </xf>
    <xf numFmtId="188" fontId="9" fillId="0" borderId="22" xfId="15" applyNumberFormat="1" applyFont="1" applyBorder="1" applyAlignment="1">
      <alignment/>
    </xf>
    <xf numFmtId="188" fontId="12" fillId="0" borderId="23" xfId="15" applyNumberFormat="1" applyFont="1" applyBorder="1" applyAlignment="1">
      <alignment/>
    </xf>
    <xf numFmtId="37" fontId="12" fillId="0" borderId="0" xfId="0" applyNumberFormat="1" applyFont="1" applyBorder="1" applyAlignment="1">
      <alignment/>
    </xf>
    <xf numFmtId="37" fontId="12" fillId="0" borderId="0" xfId="0" applyNumberFormat="1" applyFont="1" applyAlignment="1" quotePrefix="1">
      <alignment horizontal="centerContinuous"/>
    </xf>
    <xf numFmtId="37" fontId="9" fillId="0" borderId="6" xfId="0" applyNumberFormat="1" applyFont="1" applyBorder="1" applyAlignment="1">
      <alignment horizontal="center"/>
    </xf>
    <xf numFmtId="188" fontId="2" fillId="0" borderId="14" xfId="0" applyNumberFormat="1" applyFont="1" applyFill="1" applyBorder="1" applyAlignment="1">
      <alignment/>
    </xf>
    <xf numFmtId="37" fontId="12" fillId="0" borderId="18" xfId="0" applyNumberFormat="1" applyFont="1" applyBorder="1" applyAlignment="1">
      <alignment horizontal="center"/>
    </xf>
    <xf numFmtId="37" fontId="6" fillId="5" borderId="0" xfId="0" applyFont="1" applyFill="1" applyAlignment="1">
      <alignment/>
    </xf>
    <xf numFmtId="197" fontId="3" fillId="4" borderId="0" xfId="0" applyFont="1" applyFill="1" applyAlignment="1">
      <alignment/>
    </xf>
    <xf numFmtId="197" fontId="2" fillId="4" borderId="0" xfId="0" applyFont="1" applyFill="1" applyAlignment="1">
      <alignment/>
    </xf>
    <xf numFmtId="197" fontId="3" fillId="0" borderId="0" xfId="0" applyFont="1" applyFill="1" applyAlignment="1">
      <alignment vertical="center"/>
    </xf>
    <xf numFmtId="197" fontId="2" fillId="0" borderId="0" xfId="0" applyFont="1" applyFill="1" applyAlignment="1">
      <alignment vertical="center"/>
    </xf>
    <xf numFmtId="197" fontId="2" fillId="0" borderId="0" xfId="0" applyFont="1" applyFill="1" applyAlignment="1">
      <alignment/>
    </xf>
    <xf numFmtId="188" fontId="12" fillId="0" borderId="20" xfId="15" applyNumberFormat="1" applyFont="1" applyBorder="1" applyAlignment="1">
      <alignment/>
    </xf>
    <xf numFmtId="188" fontId="9" fillId="0" borderId="18" xfId="15" applyNumberFormat="1" applyFont="1" applyBorder="1" applyAlignment="1">
      <alignment/>
    </xf>
    <xf numFmtId="37" fontId="9" fillId="0" borderId="20" xfId="0" applyNumberFormat="1" applyFont="1" applyBorder="1" applyAlignment="1">
      <alignment/>
    </xf>
    <xf numFmtId="37" fontId="12" fillId="0" borderId="20" xfId="0" applyNumberFormat="1" applyFont="1" applyBorder="1" applyAlignment="1">
      <alignment/>
    </xf>
    <xf numFmtId="37" fontId="9" fillId="0" borderId="0" xfId="0" applyNumberFormat="1" applyFont="1" applyFill="1" applyBorder="1" applyAlignment="1">
      <alignment/>
    </xf>
    <xf numFmtId="37" fontId="12" fillId="0" borderId="0" xfId="0" applyNumberFormat="1" applyFont="1" applyFill="1" applyBorder="1" applyAlignment="1">
      <alignment horizontal="center"/>
    </xf>
    <xf numFmtId="37" fontId="14" fillId="0" borderId="0" xfId="0" applyNumberFormat="1" applyFont="1" applyFill="1" applyBorder="1" applyAlignment="1">
      <alignment horizontal="center"/>
    </xf>
    <xf numFmtId="37" fontId="12" fillId="6" borderId="18" xfId="0" applyNumberFormat="1" applyFont="1" applyFill="1" applyBorder="1" applyAlignment="1">
      <alignment horizontal="center"/>
    </xf>
    <xf numFmtId="188" fontId="8" fillId="0" borderId="14" xfId="0" applyNumberFormat="1" applyFont="1" applyFill="1" applyBorder="1" applyAlignment="1">
      <alignment/>
    </xf>
    <xf numFmtId="188" fontId="3" fillId="0" borderId="4" xfId="0" applyNumberFormat="1" applyFont="1" applyFill="1" applyBorder="1" applyAlignment="1">
      <alignment/>
    </xf>
    <xf numFmtId="188" fontId="3" fillId="0" borderId="6" xfId="0" applyNumberFormat="1" applyFont="1" applyFill="1" applyBorder="1" applyAlignment="1">
      <alignment/>
    </xf>
    <xf numFmtId="37" fontId="3" fillId="0" borderId="0" xfId="0" applyFont="1" applyFill="1" applyAlignment="1">
      <alignment horizontal="center"/>
    </xf>
    <xf numFmtId="37" fontId="2" fillId="4" borderId="5" xfId="0" applyFont="1" applyFill="1" applyBorder="1" applyAlignment="1">
      <alignment/>
    </xf>
    <xf numFmtId="37" fontId="2" fillId="4" borderId="3" xfId="0" applyFont="1" applyFill="1" applyBorder="1" applyAlignment="1">
      <alignment/>
    </xf>
    <xf numFmtId="37" fontId="2" fillId="4" borderId="6" xfId="0" applyFont="1" applyFill="1" applyBorder="1" applyAlignment="1">
      <alignment/>
    </xf>
    <xf numFmtId="37" fontId="2" fillId="3" borderId="2" xfId="0" applyFont="1" applyFill="1" applyBorder="1" applyAlignment="1">
      <alignment/>
    </xf>
    <xf numFmtId="37" fontId="2" fillId="3" borderId="7" xfId="0" applyFont="1" applyFill="1" applyBorder="1" applyAlignment="1">
      <alignment/>
    </xf>
    <xf numFmtId="37" fontId="2" fillId="3" borderId="3" xfId="0" applyFont="1" applyFill="1" applyBorder="1" applyAlignment="1">
      <alignment/>
    </xf>
    <xf numFmtId="37" fontId="2" fillId="3" borderId="8" xfId="0" applyFont="1" applyFill="1" applyBorder="1" applyAlignment="1">
      <alignment/>
    </xf>
    <xf numFmtId="37" fontId="2" fillId="3" borderId="24" xfId="0" applyFont="1" applyFill="1" applyBorder="1" applyAlignment="1">
      <alignment/>
    </xf>
    <xf numFmtId="37" fontId="2" fillId="3" borderId="4" xfId="0" applyFont="1" applyFill="1" applyBorder="1" applyAlignment="1">
      <alignment/>
    </xf>
    <xf numFmtId="37" fontId="2" fillId="3" borderId="5" xfId="0" applyFont="1" applyFill="1" applyBorder="1" applyAlignment="1">
      <alignment/>
    </xf>
    <xf numFmtId="37" fontId="2" fillId="3" borderId="6" xfId="0" applyFont="1" applyFill="1" applyBorder="1" applyAlignment="1">
      <alignment/>
    </xf>
    <xf numFmtId="37" fontId="3" fillId="4" borderId="5" xfId="0" applyFont="1" applyFill="1" applyBorder="1" applyAlignment="1">
      <alignment horizontal="right"/>
    </xf>
    <xf numFmtId="37" fontId="0" fillId="3" borderId="0" xfId="0" applyFont="1" applyFill="1" applyAlignment="1">
      <alignment/>
    </xf>
    <xf numFmtId="37" fontId="0" fillId="4" borderId="0" xfId="0" applyFont="1" applyFill="1" applyAlignment="1">
      <alignment/>
    </xf>
    <xf numFmtId="37" fontId="0" fillId="0" borderId="0" xfId="0" applyFont="1" applyFill="1" applyAlignment="1">
      <alignment/>
    </xf>
    <xf numFmtId="37" fontId="0" fillId="0" borderId="0" xfId="0" applyFont="1" applyFill="1" applyBorder="1" applyAlignment="1">
      <alignment/>
    </xf>
    <xf numFmtId="202" fontId="3" fillId="0" borderId="0" xfId="21" applyNumberFormat="1" applyFont="1" applyFill="1" applyBorder="1" applyAlignment="1">
      <alignment horizontal="center" vertical="center"/>
      <protection/>
    </xf>
    <xf numFmtId="202" fontId="2" fillId="0" borderId="0" xfId="21" applyNumberFormat="1" applyFont="1" applyFill="1" applyBorder="1">
      <alignment/>
      <protection/>
    </xf>
    <xf numFmtId="202" fontId="2" fillId="0" borderId="5" xfId="21" applyNumberFormat="1" applyFont="1" applyFill="1" applyBorder="1">
      <alignment/>
      <protection/>
    </xf>
    <xf numFmtId="202" fontId="3" fillId="0" borderId="0" xfId="21" applyNumberFormat="1" applyFont="1" applyFill="1" applyBorder="1">
      <alignment/>
      <protection/>
    </xf>
    <xf numFmtId="202" fontId="2" fillId="0" borderId="12" xfId="21" applyNumberFormat="1" applyFont="1" applyFill="1" applyBorder="1">
      <alignment/>
      <protection/>
    </xf>
    <xf numFmtId="202" fontId="2" fillId="0" borderId="14" xfId="21" applyNumberFormat="1" applyFont="1" applyFill="1" applyBorder="1">
      <alignment/>
      <protection/>
    </xf>
    <xf numFmtId="202" fontId="2" fillId="0" borderId="13" xfId="21" applyNumberFormat="1" applyFont="1" applyFill="1" applyBorder="1">
      <alignment/>
      <protection/>
    </xf>
    <xf numFmtId="202" fontId="2" fillId="0" borderId="7" xfId="21" applyNumberFormat="1" applyFont="1" applyFill="1" applyBorder="1">
      <alignment/>
      <protection/>
    </xf>
    <xf numFmtId="37" fontId="1" fillId="4" borderId="0" xfId="0" applyFont="1" applyFill="1" applyAlignment="1">
      <alignment horizontal="center"/>
    </xf>
    <xf numFmtId="188" fontId="2" fillId="3" borderId="0" xfId="15" applyNumberFormat="1" applyFont="1" applyFill="1" applyAlignment="1">
      <alignment horizontal="center"/>
    </xf>
    <xf numFmtId="188" fontId="2" fillId="4" borderId="0" xfId="15" applyNumberFormat="1" applyFont="1" applyFill="1" applyAlignment="1" quotePrefix="1">
      <alignment horizontal="center"/>
    </xf>
    <xf numFmtId="188" fontId="3" fillId="4" borderId="0" xfId="15" applyNumberFormat="1" applyFont="1" applyFill="1" applyAlignment="1">
      <alignment horizontal="center"/>
    </xf>
    <xf numFmtId="188" fontId="2" fillId="3" borderId="0" xfId="15" applyNumberFormat="1" applyFont="1" applyFill="1" applyAlignment="1">
      <alignment/>
    </xf>
    <xf numFmtId="188" fontId="0" fillId="4" borderId="0" xfId="15" applyNumberFormat="1" applyFill="1" applyAlignment="1">
      <alignment/>
    </xf>
    <xf numFmtId="188" fontId="2" fillId="4" borderId="9" xfId="15" applyNumberFormat="1" applyFont="1" applyFill="1" applyBorder="1" applyAlignment="1" quotePrefix="1">
      <alignment horizontal="center"/>
    </xf>
    <xf numFmtId="37" fontId="2" fillId="4" borderId="7" xfId="0" applyFont="1" applyFill="1" applyBorder="1" applyAlignment="1">
      <alignment/>
    </xf>
    <xf numFmtId="37" fontId="2" fillId="4" borderId="24" xfId="0" applyFont="1" applyFill="1" applyBorder="1" applyAlignment="1">
      <alignment/>
    </xf>
    <xf numFmtId="37" fontId="2" fillId="4" borderId="9" xfId="0" applyFont="1" applyFill="1" applyBorder="1" applyAlignment="1">
      <alignment/>
    </xf>
    <xf numFmtId="39" fontId="2" fillId="4" borderId="0" xfId="0" applyNumberFormat="1" applyFont="1" applyFill="1" applyAlignment="1">
      <alignment/>
    </xf>
    <xf numFmtId="202" fontId="3" fillId="0" borderId="17" xfId="21" applyNumberFormat="1" applyFont="1" applyFill="1" applyBorder="1">
      <alignment/>
      <protection/>
    </xf>
    <xf numFmtId="171" fontId="2" fillId="4" borderId="0" xfId="15" applyNumberFormat="1" applyFont="1" applyFill="1" applyAlignment="1" quotePrefix="1">
      <alignment horizontal="center"/>
    </xf>
    <xf numFmtId="37" fontId="3" fillId="4" borderId="0" xfId="0" applyFont="1" applyFill="1" applyAlignment="1" quotePrefix="1">
      <alignment horizontal="justify" vertical="center"/>
    </xf>
    <xf numFmtId="37" fontId="2" fillId="2" borderId="0" xfId="0" applyFont="1" applyAlignment="1">
      <alignment horizontal="justify" vertical="center"/>
    </xf>
    <xf numFmtId="188" fontId="3" fillId="4" borderId="16" xfId="15" applyNumberFormat="1" applyFont="1" applyFill="1" applyBorder="1" applyAlignment="1">
      <alignment horizontal="center"/>
    </xf>
    <xf numFmtId="188" fontId="3" fillId="4" borderId="18" xfId="15" applyNumberFormat="1" applyFont="1" applyFill="1" applyBorder="1" applyAlignment="1">
      <alignment horizontal="center"/>
    </xf>
    <xf numFmtId="37" fontId="3" fillId="4" borderId="0" xfId="0" applyFont="1" applyFill="1" applyAlignment="1">
      <alignment horizontal="center"/>
    </xf>
    <xf numFmtId="37" fontId="1" fillId="2" borderId="0" xfId="0" applyFont="1" applyAlignment="1">
      <alignment horizontal="center"/>
    </xf>
    <xf numFmtId="37" fontId="2" fillId="4" borderId="0" xfId="0" applyFont="1" applyFill="1" applyAlignment="1">
      <alignment horizontal="center" vertical="top" wrapText="1"/>
    </xf>
    <xf numFmtId="37" fontId="0" fillId="2" borderId="0" xfId="0" applyAlignment="1">
      <alignment wrapText="1"/>
    </xf>
    <xf numFmtId="37" fontId="1" fillId="4" borderId="0" xfId="0" applyFont="1" applyFill="1" applyAlignment="1" quotePrefix="1">
      <alignment horizontal="center"/>
    </xf>
    <xf numFmtId="37" fontId="3" fillId="4" borderId="0" xfId="0" applyFont="1" applyFill="1" applyAlignment="1" quotePrefix="1">
      <alignment horizontal="center"/>
    </xf>
    <xf numFmtId="37" fontId="2" fillId="4" borderId="0" xfId="0" applyFont="1" applyFill="1" applyAlignment="1">
      <alignment horizontal="center" vertical="center" wrapText="1"/>
    </xf>
    <xf numFmtId="37" fontId="0" fillId="2" borderId="0" xfId="0" applyAlignment="1">
      <alignment horizontal="center" vertical="center" wrapText="1"/>
    </xf>
    <xf numFmtId="37" fontId="3" fillId="4" borderId="0" xfId="0" applyFont="1" applyFill="1" applyAlignment="1">
      <alignment horizontal="justify" vertical="center"/>
    </xf>
    <xf numFmtId="37" fontId="1" fillId="4" borderId="0" xfId="0" applyFont="1" applyFill="1" applyAlignment="1">
      <alignment horizontal="center" vertical="center"/>
    </xf>
    <xf numFmtId="37" fontId="0" fillId="2" borderId="0" xfId="0" applyAlignment="1">
      <alignment horizontal="center" vertical="center"/>
    </xf>
    <xf numFmtId="37" fontId="2" fillId="4" borderId="0" xfId="0" applyFont="1" applyFill="1" applyAlignment="1">
      <alignment horizontal="center" vertical="center"/>
    </xf>
    <xf numFmtId="37" fontId="1" fillId="4" borderId="0" xfId="0" applyFont="1" applyFill="1" applyAlignment="1" quotePrefix="1">
      <alignment horizontal="center" vertical="center"/>
    </xf>
    <xf numFmtId="37" fontId="2" fillId="4" borderId="0" xfId="0" applyFont="1" applyFill="1" applyAlignment="1" quotePrefix="1">
      <alignment horizontal="center" vertical="center"/>
    </xf>
    <xf numFmtId="37" fontId="2" fillId="4" borderId="0" xfId="0" applyFont="1" applyFill="1" applyAlignment="1">
      <alignment horizontal="center"/>
    </xf>
    <xf numFmtId="37" fontId="2" fillId="2" borderId="0" xfId="0" applyFont="1" applyAlignment="1">
      <alignment horizontal="center"/>
    </xf>
    <xf numFmtId="37" fontId="0" fillId="2" borderId="0" xfId="0" applyAlignment="1">
      <alignment horizontal="justify" vertical="center"/>
    </xf>
    <xf numFmtId="37" fontId="2" fillId="4" borderId="0" xfId="0" applyFont="1" applyFill="1" applyAlignment="1" quotePrefix="1">
      <alignment horizontal="center"/>
    </xf>
    <xf numFmtId="197" fontId="3" fillId="0" borderId="0" xfId="0" applyFont="1" applyFill="1" applyAlignment="1">
      <alignment vertical="center" wrapText="1"/>
    </xf>
    <xf numFmtId="37" fontId="1" fillId="2" borderId="0" xfId="0" applyFont="1" applyAlignment="1">
      <alignment wrapText="1"/>
    </xf>
    <xf numFmtId="37" fontId="2" fillId="2" borderId="0" xfId="0" applyFont="1" applyAlignment="1">
      <alignment horizontal="justify" vertical="center"/>
    </xf>
    <xf numFmtId="37" fontId="0" fillId="2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YKL\D_%20DRIVE\04%20Nov%20Qtr%20Results\Group%20Return%20Qtr-BDO%20(a)%20-%20Group(b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hecklist"/>
      <sheetName val="FX"/>
      <sheetName val="Sch 1"/>
      <sheetName val="Sch 1 - Workings"/>
      <sheetName val="Sch 1 - Plan"/>
      <sheetName val="Sch2"/>
      <sheetName val="#Sch3"/>
      <sheetName val="sch 4"/>
      <sheetName val="#sch 5"/>
      <sheetName val="sch 6"/>
      <sheetName val="sch 7"/>
      <sheetName val="sch 8"/>
      <sheetName val="sch 9&lt;1&gt;"/>
      <sheetName val="sch9&lt;2&gt;"/>
      <sheetName val="sch9&lt;3&gt;"/>
      <sheetName val="Sch10"/>
      <sheetName val="sch 11"/>
      <sheetName val="sch12"/>
      <sheetName val="sch 13"/>
      <sheetName val="Sch13&lt;2&gt;"/>
      <sheetName val="Sch 14"/>
      <sheetName val="sch 15"/>
      <sheetName val="#FA-movement"/>
      <sheetName val="FA Workings"/>
      <sheetName val="Sheet2"/>
      <sheetName val="FA Workings (2)"/>
      <sheetName val="sch 16"/>
      <sheetName val="#sch 17"/>
      <sheetName val="# sch 18"/>
      <sheetName val="sch 18&lt;3&gt;"/>
      <sheetName val="sch 19"/>
      <sheetName val="#sch 20"/>
      <sheetName val="#sch 20A"/>
      <sheetName val="sch 21"/>
      <sheetName val="Sch 22"/>
      <sheetName val="sch 23"/>
      <sheetName val="sch 24"/>
      <sheetName val="sch 25"/>
      <sheetName val="sch 26"/>
      <sheetName val="#sch 27"/>
      <sheetName val="sch 28"/>
      <sheetName val="Sch 29"/>
      <sheetName val="Sch 1 - Workings (2)"/>
      <sheetName val="Gd Will"/>
      <sheetName val="CJE bf"/>
      <sheetName val="CY JE"/>
      <sheetName val="DEcom Goodwill"/>
    </sheetNames>
    <sheetDataSet>
      <sheetData sheetId="3">
        <row r="5">
          <cell r="B5" t="str">
            <v>FOR THE FINANCIAL PERIOD ENDED :  30 November 2004</v>
          </cell>
        </row>
        <row r="44">
          <cell r="G44">
            <v>0</v>
          </cell>
        </row>
        <row r="59">
          <cell r="G59">
            <v>-5301692.730437174</v>
          </cell>
        </row>
      </sheetData>
      <sheetData sheetId="4">
        <row r="57">
          <cell r="AJ57">
            <v>-5301692.730437174</v>
          </cell>
        </row>
        <row r="73">
          <cell r="AJ73">
            <v>17035132.269562826</v>
          </cell>
        </row>
      </sheetData>
      <sheetData sheetId="7">
        <row r="2">
          <cell r="B2" t="str">
            <v>GROUP/COMPANY : TAMCO CORPORATE HOLDINGS BERHAD</v>
          </cell>
        </row>
        <row r="3">
          <cell r="B3" t="str">
            <v>PLEASE SPECIFY THE CURRENCY USED:  RINGGIT MALAYSIA</v>
          </cell>
        </row>
        <row r="7">
          <cell r="H7" t="str">
            <v>$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0"/>
  <sheetViews>
    <sheetView showGridLines="0" workbookViewId="0" topLeftCell="G14">
      <selection activeCell="D49" sqref="D49:H49"/>
    </sheetView>
  </sheetViews>
  <sheetFormatPr defaultColWidth="8.88671875" defaultRowHeight="15"/>
  <cols>
    <col min="1" max="1" width="8.88671875" style="2" customWidth="1"/>
    <col min="2" max="2" width="29.6640625" style="2" customWidth="1"/>
    <col min="3" max="3" width="8.21484375" style="2" customWidth="1"/>
    <col min="4" max="5" width="8.21484375" style="227" customWidth="1"/>
    <col min="6" max="6" width="3.88671875" style="227" customWidth="1"/>
    <col min="7" max="8" width="8.21484375" style="227" customWidth="1"/>
    <col min="9" max="9" width="2.5546875" style="2" customWidth="1"/>
    <col min="10" max="10" width="3.3359375" style="2" customWidth="1"/>
    <col min="11" max="11" width="2.99609375" style="2" customWidth="1"/>
    <col min="12" max="12" width="4.10546875" style="2" customWidth="1"/>
    <col min="13" max="13" width="3.21484375" style="2" customWidth="1"/>
    <col min="14" max="16384" width="8.88671875" style="2" customWidth="1"/>
  </cols>
  <sheetData>
    <row r="1" spans="1:13" ht="10.5" customHeight="1">
      <c r="A1" s="1"/>
      <c r="B1" s="50"/>
      <c r="C1" s="51"/>
      <c r="D1" s="223"/>
      <c r="E1" s="223"/>
      <c r="F1" s="223"/>
      <c r="G1" s="223"/>
      <c r="H1" s="223"/>
      <c r="I1" s="1"/>
      <c r="J1" s="1"/>
      <c r="K1" s="1"/>
      <c r="L1" s="1"/>
      <c r="M1" s="1"/>
    </row>
    <row r="2" spans="1:13" ht="15.75">
      <c r="A2" s="1"/>
      <c r="B2" s="222" t="s">
        <v>85</v>
      </c>
      <c r="C2" s="222"/>
      <c r="D2" s="222"/>
      <c r="E2" s="222"/>
      <c r="F2" s="222"/>
      <c r="G2" s="222"/>
      <c r="H2" s="222"/>
      <c r="I2" s="9"/>
      <c r="J2" s="1"/>
      <c r="K2" s="1"/>
      <c r="L2" s="1"/>
      <c r="M2" s="1"/>
    </row>
    <row r="3" spans="1:13" ht="15">
      <c r="A3" s="1"/>
      <c r="B3" s="245" t="s">
        <v>8</v>
      </c>
      <c r="C3" s="246"/>
      <c r="D3" s="246"/>
      <c r="E3" s="246"/>
      <c r="F3" s="246"/>
      <c r="G3" s="246"/>
      <c r="H3" s="246"/>
      <c r="I3" s="246"/>
      <c r="J3" s="1"/>
      <c r="K3" s="1"/>
      <c r="L3" s="1"/>
      <c r="M3" s="1"/>
    </row>
    <row r="4" spans="1:13" ht="13.5" customHeight="1">
      <c r="A4" s="1"/>
      <c r="B4" s="241" t="s">
        <v>90</v>
      </c>
      <c r="C4" s="241"/>
      <c r="D4" s="241"/>
      <c r="E4" s="241"/>
      <c r="F4" s="241"/>
      <c r="G4" s="241"/>
      <c r="H4" s="241"/>
      <c r="I4" s="242"/>
      <c r="J4" s="1"/>
      <c r="K4" s="1"/>
      <c r="L4" s="1"/>
      <c r="M4" s="1"/>
    </row>
    <row r="5" spans="1:13" ht="6.75" customHeight="1">
      <c r="A5" s="1"/>
      <c r="B5" s="15"/>
      <c r="C5" s="15"/>
      <c r="D5" s="13"/>
      <c r="E5" s="13"/>
      <c r="F5" s="13"/>
      <c r="G5" s="13"/>
      <c r="H5" s="13"/>
      <c r="I5" s="107"/>
      <c r="J5" s="1"/>
      <c r="K5" s="1"/>
      <c r="L5" s="1"/>
      <c r="M5" s="1"/>
    </row>
    <row r="6" spans="1:13" ht="15.75">
      <c r="A6" s="1"/>
      <c r="B6" s="243" t="s">
        <v>9</v>
      </c>
      <c r="C6" s="243"/>
      <c r="D6" s="243"/>
      <c r="E6" s="243"/>
      <c r="F6" s="243"/>
      <c r="G6" s="243"/>
      <c r="H6" s="243"/>
      <c r="I6" s="107"/>
      <c r="J6" s="1"/>
      <c r="K6" s="1"/>
      <c r="L6" s="1"/>
      <c r="M6" s="1"/>
    </row>
    <row r="7" spans="1:13" ht="15">
      <c r="A7" s="1"/>
      <c r="B7" s="239" t="s">
        <v>249</v>
      </c>
      <c r="C7" s="244"/>
      <c r="D7" s="244"/>
      <c r="E7" s="244"/>
      <c r="F7" s="244"/>
      <c r="G7" s="244"/>
      <c r="H7" s="244"/>
      <c r="I7" s="107"/>
      <c r="J7" s="1"/>
      <c r="K7" s="1"/>
      <c r="L7" s="1"/>
      <c r="M7" s="1"/>
    </row>
    <row r="8" spans="1:13" ht="15.75">
      <c r="A8" s="1"/>
      <c r="B8" s="239" t="s">
        <v>58</v>
      </c>
      <c r="C8" s="240"/>
      <c r="D8" s="240"/>
      <c r="E8" s="240"/>
      <c r="F8" s="240"/>
      <c r="G8" s="240"/>
      <c r="H8" s="240"/>
      <c r="I8" s="107"/>
      <c r="J8" s="1"/>
      <c r="K8" s="1"/>
      <c r="L8" s="1"/>
      <c r="M8" s="1"/>
    </row>
    <row r="9" spans="1:13" ht="15">
      <c r="A9" s="1"/>
      <c r="B9" s="17"/>
      <c r="C9" s="17"/>
      <c r="D9" s="224"/>
      <c r="E9" s="224"/>
      <c r="F9" s="224"/>
      <c r="G9" s="224"/>
      <c r="H9" s="224"/>
      <c r="I9" s="107"/>
      <c r="J9" s="1"/>
      <c r="K9" s="1"/>
      <c r="L9" s="1"/>
      <c r="M9" s="1"/>
    </row>
    <row r="10" spans="1:13" ht="15">
      <c r="A10" s="1"/>
      <c r="B10" s="5"/>
      <c r="C10" s="5"/>
      <c r="D10" s="237" t="s">
        <v>64</v>
      </c>
      <c r="E10" s="238"/>
      <c r="F10" s="225"/>
      <c r="G10" s="237" t="s">
        <v>31</v>
      </c>
      <c r="H10" s="238"/>
      <c r="I10" s="108"/>
      <c r="J10" s="1"/>
      <c r="K10" s="1"/>
      <c r="L10" s="1"/>
      <c r="M10" s="1"/>
    </row>
    <row r="11" spans="1:13" s="4" customFormat="1" ht="12.75">
      <c r="A11" s="50"/>
      <c r="B11" s="5"/>
      <c r="C11" s="5"/>
      <c r="D11" s="225" t="s">
        <v>238</v>
      </c>
      <c r="E11" s="225" t="s">
        <v>239</v>
      </c>
      <c r="F11" s="225"/>
      <c r="G11" s="225" t="s">
        <v>238</v>
      </c>
      <c r="H11" s="225" t="s">
        <v>239</v>
      </c>
      <c r="I11" s="197"/>
      <c r="J11" s="50"/>
      <c r="K11" s="50"/>
      <c r="L11" s="50"/>
      <c r="M11" s="50"/>
    </row>
    <row r="12" spans="1:13" s="4" customFormat="1" ht="12.75">
      <c r="A12" s="50"/>
      <c r="B12" s="5"/>
      <c r="C12" s="5"/>
      <c r="D12" s="225" t="s">
        <v>32</v>
      </c>
      <c r="E12" s="225" t="s">
        <v>32</v>
      </c>
      <c r="F12" s="225"/>
      <c r="G12" s="225" t="s">
        <v>32</v>
      </c>
      <c r="H12" s="225" t="s">
        <v>32</v>
      </c>
      <c r="I12" s="197"/>
      <c r="J12" s="50"/>
      <c r="K12" s="50"/>
      <c r="L12" s="50"/>
      <c r="M12" s="50"/>
    </row>
    <row r="13" spans="1:13" s="4" customFormat="1" ht="12.75">
      <c r="A13" s="50"/>
      <c r="B13" s="5"/>
      <c r="C13" s="5"/>
      <c r="D13" s="225"/>
      <c r="E13" s="225"/>
      <c r="F13" s="225"/>
      <c r="G13" s="225"/>
      <c r="H13" s="225"/>
      <c r="I13" s="197"/>
      <c r="J13" s="50"/>
      <c r="K13" s="50"/>
      <c r="L13" s="50"/>
      <c r="M13" s="50"/>
    </row>
    <row r="14" spans="1:13" s="4" customFormat="1" ht="12.75">
      <c r="A14" s="50"/>
      <c r="B14" s="22" t="s">
        <v>10</v>
      </c>
      <c r="C14" s="15"/>
      <c r="D14" s="13">
        <v>71385</v>
      </c>
      <c r="E14" s="13">
        <v>51233</v>
      </c>
      <c r="F14" s="13"/>
      <c r="G14" s="13">
        <v>233681</v>
      </c>
      <c r="H14" s="13">
        <v>161765</v>
      </c>
      <c r="I14" s="109"/>
      <c r="J14" s="50"/>
      <c r="K14" s="50"/>
      <c r="L14" s="50"/>
      <c r="M14" s="50"/>
    </row>
    <row r="15" spans="1:13" s="4" customFormat="1" ht="12.75">
      <c r="A15" s="50"/>
      <c r="B15" s="22"/>
      <c r="C15" s="15"/>
      <c r="D15" s="13"/>
      <c r="E15" s="13"/>
      <c r="F15" s="13"/>
      <c r="G15" s="13"/>
      <c r="H15" s="13"/>
      <c r="I15" s="109"/>
      <c r="J15" s="50"/>
      <c r="K15" s="50"/>
      <c r="L15" s="50"/>
      <c r="M15" s="50"/>
    </row>
    <row r="16" spans="1:13" s="4" customFormat="1" ht="12.75">
      <c r="A16" s="50"/>
      <c r="B16" s="22" t="s">
        <v>61</v>
      </c>
      <c r="C16" s="15"/>
      <c r="D16" s="48">
        <v>-57171</v>
      </c>
      <c r="E16" s="48">
        <v>-40202</v>
      </c>
      <c r="F16" s="13"/>
      <c r="G16" s="48">
        <v>-188648</v>
      </c>
      <c r="H16" s="48">
        <v>-127592</v>
      </c>
      <c r="I16" s="110"/>
      <c r="J16" s="50"/>
      <c r="K16" s="50"/>
      <c r="L16" s="50"/>
      <c r="M16" s="50"/>
    </row>
    <row r="17" spans="1:13" s="4" customFormat="1" ht="12.75">
      <c r="A17" s="50"/>
      <c r="B17" s="22"/>
      <c r="C17" s="15"/>
      <c r="D17" s="13"/>
      <c r="E17" s="13"/>
      <c r="F17" s="13"/>
      <c r="G17" s="13"/>
      <c r="H17" s="13"/>
      <c r="I17" s="110"/>
      <c r="J17" s="50"/>
      <c r="K17" s="50"/>
      <c r="L17" s="50"/>
      <c r="M17" s="50"/>
    </row>
    <row r="18" spans="1:13" s="4" customFormat="1" ht="12.75">
      <c r="A18" s="50"/>
      <c r="B18" s="26" t="s">
        <v>62</v>
      </c>
      <c r="C18" s="27"/>
      <c r="D18" s="13">
        <v>14214</v>
      </c>
      <c r="E18" s="13">
        <v>11031</v>
      </c>
      <c r="F18" s="13"/>
      <c r="G18" s="13">
        <v>45033</v>
      </c>
      <c r="H18" s="13">
        <v>34173</v>
      </c>
      <c r="I18" s="110"/>
      <c r="J18" s="50"/>
      <c r="K18" s="50"/>
      <c r="L18" s="50"/>
      <c r="M18" s="50"/>
    </row>
    <row r="19" spans="1:13" s="4" customFormat="1" ht="12.75">
      <c r="A19" s="50"/>
      <c r="B19" s="26"/>
      <c r="C19" s="27"/>
      <c r="D19" s="13"/>
      <c r="E19" s="13"/>
      <c r="F19" s="13"/>
      <c r="G19" s="13"/>
      <c r="H19" s="13"/>
      <c r="I19" s="110"/>
      <c r="J19" s="50"/>
      <c r="K19" s="50"/>
      <c r="L19" s="50"/>
      <c r="M19" s="50"/>
    </row>
    <row r="20" spans="1:13" s="4" customFormat="1" ht="12.75">
      <c r="A20" s="50"/>
      <c r="B20" s="22" t="s">
        <v>11</v>
      </c>
      <c r="C20" s="27"/>
      <c r="D20" s="13">
        <v>250</v>
      </c>
      <c r="E20" s="13">
        <v>1504</v>
      </c>
      <c r="F20" s="13"/>
      <c r="G20" s="13">
        <v>786</v>
      </c>
      <c r="H20" s="13">
        <v>1897</v>
      </c>
      <c r="I20" s="110"/>
      <c r="J20" s="50"/>
      <c r="K20" s="50"/>
      <c r="L20" s="50"/>
      <c r="M20" s="50"/>
    </row>
    <row r="21" spans="1:13" s="4" customFormat="1" ht="12.75">
      <c r="A21" s="50"/>
      <c r="B21" s="26"/>
      <c r="C21" s="27"/>
      <c r="D21" s="13"/>
      <c r="E21" s="13"/>
      <c r="F21" s="13"/>
      <c r="G21" s="13"/>
      <c r="H21" s="13"/>
      <c r="I21" s="110"/>
      <c r="J21" s="50"/>
      <c r="K21" s="50"/>
      <c r="L21" s="50"/>
      <c r="M21" s="50"/>
    </row>
    <row r="22" spans="1:13" s="4" customFormat="1" ht="12.75">
      <c r="A22" s="50"/>
      <c r="B22" s="26" t="s">
        <v>25</v>
      </c>
      <c r="C22" s="27"/>
      <c r="D22" s="13">
        <v>-6287</v>
      </c>
      <c r="E22" s="13">
        <v>-5425</v>
      </c>
      <c r="F22" s="13"/>
      <c r="G22" s="13">
        <v>-21407</v>
      </c>
      <c r="H22" s="13">
        <v>-16243</v>
      </c>
      <c r="I22" s="110"/>
      <c r="J22" s="50"/>
      <c r="K22" s="50"/>
      <c r="L22" s="50"/>
      <c r="M22" s="50"/>
    </row>
    <row r="23" spans="1:13" s="4" customFormat="1" ht="12.75">
      <c r="A23" s="50"/>
      <c r="B23" s="26"/>
      <c r="C23" s="27"/>
      <c r="D23" s="13"/>
      <c r="E23" s="13"/>
      <c r="F23" s="13"/>
      <c r="G23" s="13"/>
      <c r="H23" s="13"/>
      <c r="I23" s="110"/>
      <c r="J23" s="50"/>
      <c r="K23" s="50"/>
      <c r="L23" s="50"/>
      <c r="M23" s="50"/>
    </row>
    <row r="24" spans="1:13" s="4" customFormat="1" ht="12.75">
      <c r="A24" s="50"/>
      <c r="B24" s="26" t="s">
        <v>26</v>
      </c>
      <c r="C24" s="27"/>
      <c r="D24" s="13">
        <v>-5190</v>
      </c>
      <c r="E24" s="13">
        <v>-4835</v>
      </c>
      <c r="F24" s="13"/>
      <c r="G24" s="13">
        <v>-13606</v>
      </c>
      <c r="H24" s="13">
        <v>-11974</v>
      </c>
      <c r="I24" s="110"/>
      <c r="J24" s="50"/>
      <c r="K24" s="50"/>
      <c r="L24" s="50"/>
      <c r="M24" s="50"/>
    </row>
    <row r="25" spans="1:13" s="4" customFormat="1" ht="12.75">
      <c r="A25" s="50"/>
      <c r="B25" s="26"/>
      <c r="C25" s="27"/>
      <c r="D25" s="13"/>
      <c r="E25" s="13"/>
      <c r="F25" s="13"/>
      <c r="G25" s="13"/>
      <c r="H25" s="13"/>
      <c r="I25" s="110"/>
      <c r="J25" s="50"/>
      <c r="K25" s="50"/>
      <c r="L25" s="50"/>
      <c r="M25" s="50"/>
    </row>
    <row r="26" spans="1:13" s="4" customFormat="1" ht="12.75">
      <c r="A26" s="50"/>
      <c r="B26" s="26" t="s">
        <v>27</v>
      </c>
      <c r="C26" s="27"/>
      <c r="D26" s="48">
        <v>-3970</v>
      </c>
      <c r="E26" s="48">
        <v>-172</v>
      </c>
      <c r="F26" s="13"/>
      <c r="G26" s="48">
        <v>-13075</v>
      </c>
      <c r="H26" s="48">
        <v>-1918</v>
      </c>
      <c r="I26" s="110"/>
      <c r="J26" s="50"/>
      <c r="K26" s="50"/>
      <c r="L26" s="50"/>
      <c r="M26" s="50"/>
    </row>
    <row r="27" spans="1:13" s="4" customFormat="1" ht="12.75">
      <c r="A27" s="50"/>
      <c r="B27" s="28"/>
      <c r="C27" s="17"/>
      <c r="D27" s="224"/>
      <c r="E27" s="224"/>
      <c r="F27" s="224"/>
      <c r="G27" s="224"/>
      <c r="H27" s="224"/>
      <c r="I27" s="110"/>
      <c r="J27" s="50"/>
      <c r="K27" s="50"/>
      <c r="L27" s="50"/>
      <c r="M27" s="50"/>
    </row>
    <row r="28" spans="1:13" s="4" customFormat="1" ht="12.75">
      <c r="A28" s="50"/>
      <c r="B28" s="4" t="s">
        <v>231</v>
      </c>
      <c r="C28" s="15"/>
      <c r="D28" s="13">
        <v>-983</v>
      </c>
      <c r="E28" s="13">
        <v>2103</v>
      </c>
      <c r="F28" s="13"/>
      <c r="G28" s="13">
        <v>-2269</v>
      </c>
      <c r="H28" s="13">
        <v>5935</v>
      </c>
      <c r="I28" s="110"/>
      <c r="J28" s="50"/>
      <c r="K28" s="50"/>
      <c r="L28" s="50"/>
      <c r="M28" s="50"/>
    </row>
    <row r="29" spans="1:13" s="4" customFormat="1" ht="12.75">
      <c r="A29" s="50"/>
      <c r="C29" s="15"/>
      <c r="D29" s="13"/>
      <c r="E29" s="13"/>
      <c r="F29" s="13"/>
      <c r="G29" s="13"/>
      <c r="H29" s="13"/>
      <c r="I29" s="110"/>
      <c r="J29" s="50"/>
      <c r="K29" s="50"/>
      <c r="L29" s="50"/>
      <c r="M29" s="50"/>
    </row>
    <row r="30" spans="1:13" s="4" customFormat="1" ht="12.75">
      <c r="A30" s="50"/>
      <c r="B30" s="4" t="s">
        <v>59</v>
      </c>
      <c r="C30" s="15"/>
      <c r="D30" s="13">
        <v>-1812</v>
      </c>
      <c r="E30" s="13">
        <v>-1017</v>
      </c>
      <c r="F30" s="13"/>
      <c r="G30" s="13">
        <v>-5424</v>
      </c>
      <c r="H30" s="13">
        <v>-3250</v>
      </c>
      <c r="I30" s="110"/>
      <c r="J30" s="50"/>
      <c r="K30" s="50"/>
      <c r="L30" s="50"/>
      <c r="M30" s="50"/>
    </row>
    <row r="31" spans="1:13" s="4" customFormat="1" ht="12.75">
      <c r="A31" s="50"/>
      <c r="B31" s="4" t="s">
        <v>19</v>
      </c>
      <c r="C31" s="15"/>
      <c r="D31" s="45">
        <v>179</v>
      </c>
      <c r="E31" s="46">
        <v>552</v>
      </c>
      <c r="F31" s="13"/>
      <c r="G31" s="45">
        <v>319</v>
      </c>
      <c r="H31" s="46">
        <v>696</v>
      </c>
      <c r="I31" s="116"/>
      <c r="J31" s="50"/>
      <c r="K31" s="50"/>
      <c r="L31" s="50"/>
      <c r="M31" s="50"/>
    </row>
    <row r="32" spans="1:13" s="4" customFormat="1" ht="12.75">
      <c r="A32" s="50"/>
      <c r="B32" s="4" t="s">
        <v>20</v>
      </c>
      <c r="C32" s="15"/>
      <c r="D32" s="47">
        <v>-1991</v>
      </c>
      <c r="E32" s="49">
        <v>-1569</v>
      </c>
      <c r="F32" s="13"/>
      <c r="G32" s="47">
        <v>-5743</v>
      </c>
      <c r="H32" s="49">
        <v>-3946</v>
      </c>
      <c r="I32" s="116"/>
      <c r="J32" s="50"/>
      <c r="K32" s="50"/>
      <c r="L32" s="50"/>
      <c r="M32" s="50"/>
    </row>
    <row r="33" spans="1:13" s="4" customFormat="1" ht="12.75">
      <c r="A33" s="50"/>
      <c r="C33" s="15"/>
      <c r="D33" s="13"/>
      <c r="E33" s="13"/>
      <c r="F33" s="13"/>
      <c r="G33" s="13"/>
      <c r="H33" s="13"/>
      <c r="I33" s="110"/>
      <c r="J33" s="50"/>
      <c r="K33" s="50"/>
      <c r="L33" s="50"/>
      <c r="M33" s="50"/>
    </row>
    <row r="34" spans="1:13" s="4" customFormat="1" ht="12.75">
      <c r="A34" s="50"/>
      <c r="C34" s="15"/>
      <c r="D34" s="13"/>
      <c r="E34" s="13"/>
      <c r="F34" s="13"/>
      <c r="G34" s="13"/>
      <c r="H34" s="13"/>
      <c r="I34" s="110"/>
      <c r="J34" s="50"/>
      <c r="K34" s="50"/>
      <c r="L34" s="50"/>
      <c r="M34" s="50"/>
    </row>
    <row r="35" spans="1:13" s="4" customFormat="1" ht="12.75">
      <c r="A35" s="50"/>
      <c r="B35" s="4" t="s">
        <v>88</v>
      </c>
      <c r="C35" s="15"/>
      <c r="D35" s="48">
        <v>-1</v>
      </c>
      <c r="E35" s="48">
        <v>502</v>
      </c>
      <c r="F35" s="13"/>
      <c r="G35" s="48">
        <v>-3</v>
      </c>
      <c r="H35" s="48">
        <v>491</v>
      </c>
      <c r="I35" s="110"/>
      <c r="J35" s="50"/>
      <c r="K35" s="50"/>
      <c r="L35" s="50"/>
      <c r="M35" s="50"/>
    </row>
    <row r="36" spans="1:13" s="4" customFormat="1" ht="12.75">
      <c r="A36" s="50"/>
      <c r="C36" s="15"/>
      <c r="D36" s="13"/>
      <c r="E36" s="13"/>
      <c r="F36" s="13"/>
      <c r="G36" s="13"/>
      <c r="H36" s="13"/>
      <c r="I36" s="110"/>
      <c r="J36" s="50"/>
      <c r="K36" s="50"/>
      <c r="L36" s="50"/>
      <c r="M36" s="50"/>
    </row>
    <row r="37" spans="1:13" s="4" customFormat="1" ht="12.75">
      <c r="A37" s="50"/>
      <c r="C37" s="15"/>
      <c r="D37" s="13"/>
      <c r="E37" s="13"/>
      <c r="F37" s="13"/>
      <c r="G37" s="13"/>
      <c r="H37" s="13"/>
      <c r="I37" s="110"/>
      <c r="J37" s="50"/>
      <c r="K37" s="50"/>
      <c r="L37" s="50"/>
      <c r="M37" s="50"/>
    </row>
    <row r="38" spans="1:13" s="4" customFormat="1" ht="12.75">
      <c r="A38" s="50"/>
      <c r="B38" s="22" t="s">
        <v>232</v>
      </c>
      <c r="C38" s="15"/>
      <c r="D38" s="13">
        <v>-2796</v>
      </c>
      <c r="E38" s="13">
        <v>1588</v>
      </c>
      <c r="F38" s="13"/>
      <c r="G38" s="13">
        <v>-7696</v>
      </c>
      <c r="H38" s="13">
        <v>3176</v>
      </c>
      <c r="I38" s="110"/>
      <c r="J38" s="50"/>
      <c r="K38" s="50"/>
      <c r="L38" s="50"/>
      <c r="M38" s="50"/>
    </row>
    <row r="39" spans="1:13" s="4" customFormat="1" ht="12.75">
      <c r="A39" s="50"/>
      <c r="B39" s="22"/>
      <c r="C39" s="15"/>
      <c r="D39" s="13"/>
      <c r="E39" s="13"/>
      <c r="F39" s="13"/>
      <c r="G39" s="13"/>
      <c r="H39" s="13"/>
      <c r="I39" s="110"/>
      <c r="J39" s="50"/>
      <c r="K39" s="50"/>
      <c r="L39" s="50"/>
      <c r="M39" s="50"/>
    </row>
    <row r="40" spans="1:13" s="4" customFormat="1" ht="12.75">
      <c r="A40" s="50"/>
      <c r="B40" s="22" t="s">
        <v>33</v>
      </c>
      <c r="C40" s="15"/>
      <c r="D40" s="48">
        <v>-129</v>
      </c>
      <c r="E40" s="48">
        <v>-394</v>
      </c>
      <c r="F40" s="13"/>
      <c r="G40" s="48">
        <v>-1185</v>
      </c>
      <c r="H40" s="48">
        <v>-1729</v>
      </c>
      <c r="I40" s="110"/>
      <c r="J40" s="50"/>
      <c r="K40" s="50"/>
      <c r="L40" s="50"/>
      <c r="M40" s="50"/>
    </row>
    <row r="41" spans="1:13" s="4" customFormat="1" ht="12.75">
      <c r="A41" s="50"/>
      <c r="B41" s="22"/>
      <c r="C41" s="15"/>
      <c r="D41" s="13"/>
      <c r="E41" s="13"/>
      <c r="F41" s="13"/>
      <c r="G41" s="13"/>
      <c r="H41" s="13"/>
      <c r="I41" s="110"/>
      <c r="J41" s="50"/>
      <c r="K41" s="50"/>
      <c r="L41" s="50"/>
      <c r="M41" s="50"/>
    </row>
    <row r="42" spans="1:13" s="4" customFormat="1" ht="12.75">
      <c r="A42" s="50"/>
      <c r="B42" s="22" t="s">
        <v>233</v>
      </c>
      <c r="C42" s="15"/>
      <c r="D42" s="13">
        <v>-2925</v>
      </c>
      <c r="E42" s="13">
        <v>1194</v>
      </c>
      <c r="F42" s="13"/>
      <c r="G42" s="13">
        <v>-8881</v>
      </c>
      <c r="H42" s="13">
        <v>1447</v>
      </c>
      <c r="I42" s="110"/>
      <c r="J42" s="50"/>
      <c r="K42" s="50"/>
      <c r="L42" s="50"/>
      <c r="M42" s="50"/>
    </row>
    <row r="43" spans="1:13" s="4" customFormat="1" ht="12.75">
      <c r="A43" s="50"/>
      <c r="B43" s="22"/>
      <c r="C43" s="15"/>
      <c r="D43" s="13"/>
      <c r="E43" s="13"/>
      <c r="F43" s="13"/>
      <c r="G43" s="13"/>
      <c r="H43" s="13"/>
      <c r="I43" s="110"/>
      <c r="J43" s="50"/>
      <c r="K43" s="50"/>
      <c r="L43" s="50"/>
      <c r="M43" s="50"/>
    </row>
    <row r="44" spans="1:13" s="4" customFormat="1" ht="12.75">
      <c r="A44" s="50"/>
      <c r="B44" s="22" t="s">
        <v>21</v>
      </c>
      <c r="C44" s="15"/>
      <c r="D44" s="48">
        <v>0</v>
      </c>
      <c r="E44" s="48">
        <v>0</v>
      </c>
      <c r="F44" s="13"/>
      <c r="G44" s="48">
        <v>0</v>
      </c>
      <c r="H44" s="48">
        <v>0</v>
      </c>
      <c r="I44" s="110"/>
      <c r="J44" s="50"/>
      <c r="K44" s="50"/>
      <c r="L44" s="50"/>
      <c r="M44" s="50"/>
    </row>
    <row r="45" spans="1:13" s="4" customFormat="1" ht="12.75">
      <c r="A45" s="50"/>
      <c r="B45" s="22"/>
      <c r="C45" s="15"/>
      <c r="D45" s="13"/>
      <c r="E45" s="13"/>
      <c r="F45" s="13"/>
      <c r="G45" s="13"/>
      <c r="H45" s="13"/>
      <c r="I45" s="110"/>
      <c r="J45" s="50"/>
      <c r="K45" s="50"/>
      <c r="L45" s="50"/>
      <c r="M45" s="50"/>
    </row>
    <row r="46" spans="1:13" s="4" customFormat="1" ht="13.5" thickBot="1">
      <c r="A46" s="50"/>
      <c r="B46" s="28" t="s">
        <v>251</v>
      </c>
      <c r="C46" s="17"/>
      <c r="D46" s="228">
        <v>-2925</v>
      </c>
      <c r="E46" s="228">
        <v>1194</v>
      </c>
      <c r="F46" s="224"/>
      <c r="G46" s="228">
        <v>-8881</v>
      </c>
      <c r="H46" s="228">
        <v>1447</v>
      </c>
      <c r="I46" s="110"/>
      <c r="J46" s="50"/>
      <c r="K46" s="50"/>
      <c r="L46" s="50"/>
      <c r="M46" s="50"/>
    </row>
    <row r="47" spans="1:13" s="4" customFormat="1" ht="13.5" thickTop="1">
      <c r="A47" s="50"/>
      <c r="B47" s="28"/>
      <c r="C47" s="17"/>
      <c r="D47" s="224"/>
      <c r="E47" s="224"/>
      <c r="F47" s="224"/>
      <c r="G47" s="224"/>
      <c r="H47" s="224"/>
      <c r="I47" s="110"/>
      <c r="J47" s="50"/>
      <c r="K47" s="50"/>
      <c r="L47" s="50"/>
      <c r="M47" s="50"/>
    </row>
    <row r="48" spans="1:13" s="4" customFormat="1" ht="12.75">
      <c r="A48" s="50"/>
      <c r="B48" s="28" t="s">
        <v>72</v>
      </c>
      <c r="C48" s="17"/>
      <c r="D48" s="224"/>
      <c r="E48" s="224"/>
      <c r="F48" s="224"/>
      <c r="G48" s="224"/>
      <c r="H48" s="224"/>
      <c r="I48" s="110"/>
      <c r="J48" s="50"/>
      <c r="K48" s="50"/>
      <c r="L48" s="50"/>
      <c r="M48" s="50"/>
    </row>
    <row r="49" spans="1:13" s="4" customFormat="1" ht="12.75">
      <c r="A49" s="50"/>
      <c r="B49" s="28" t="s">
        <v>73</v>
      </c>
      <c r="C49" s="17"/>
      <c r="D49" s="234">
        <v>-1.127219755826859</v>
      </c>
      <c r="E49" s="234">
        <v>0.7978190273824318</v>
      </c>
      <c r="F49" s="234"/>
      <c r="G49" s="234">
        <v>-3.4225089406831914</v>
      </c>
      <c r="H49" s="234">
        <v>1.2726025469640472</v>
      </c>
      <c r="I49" s="110"/>
      <c r="J49" s="50"/>
      <c r="K49" s="50"/>
      <c r="L49" s="50"/>
      <c r="M49" s="50"/>
    </row>
    <row r="50" spans="1:13" s="4" customFormat="1" ht="12.75">
      <c r="A50" s="50"/>
      <c r="B50" s="28" t="s">
        <v>74</v>
      </c>
      <c r="C50" s="17"/>
      <c r="D50" s="224" t="s">
        <v>34</v>
      </c>
      <c r="E50" s="224" t="s">
        <v>34</v>
      </c>
      <c r="F50" s="224"/>
      <c r="G50" s="224" t="s">
        <v>34</v>
      </c>
      <c r="H50" s="224" t="s">
        <v>34</v>
      </c>
      <c r="I50" s="110"/>
      <c r="J50" s="50"/>
      <c r="K50" s="50"/>
      <c r="L50" s="50"/>
      <c r="M50" s="50"/>
    </row>
    <row r="51" spans="1:13" s="4" customFormat="1" ht="12.75">
      <c r="A51" s="50"/>
      <c r="C51" s="15"/>
      <c r="D51" s="13"/>
      <c r="E51" s="13"/>
      <c r="F51" s="13"/>
      <c r="G51" s="13"/>
      <c r="H51" s="13"/>
      <c r="I51" s="110"/>
      <c r="J51" s="50"/>
      <c r="K51" s="50"/>
      <c r="L51" s="50"/>
      <c r="M51" s="50"/>
    </row>
    <row r="52" spans="1:13" s="4" customFormat="1" ht="12.75">
      <c r="A52" s="50"/>
      <c r="B52" s="235" t="s">
        <v>228</v>
      </c>
      <c r="C52" s="236"/>
      <c r="D52" s="236"/>
      <c r="E52" s="236"/>
      <c r="F52" s="236"/>
      <c r="G52" s="236"/>
      <c r="H52" s="236"/>
      <c r="I52" s="110"/>
      <c r="J52" s="50"/>
      <c r="K52" s="50"/>
      <c r="L52" s="50"/>
      <c r="M52" s="50"/>
    </row>
    <row r="53" spans="1:13" s="4" customFormat="1" ht="12.75">
      <c r="A53" s="50"/>
      <c r="B53" s="236"/>
      <c r="C53" s="236"/>
      <c r="D53" s="236"/>
      <c r="E53" s="236"/>
      <c r="F53" s="236"/>
      <c r="G53" s="236"/>
      <c r="H53" s="236"/>
      <c r="I53" s="110"/>
      <c r="J53" s="50"/>
      <c r="K53" s="50"/>
      <c r="L53" s="50"/>
      <c r="M53" s="50"/>
    </row>
    <row r="54" spans="1:13" s="4" customFormat="1" ht="12.75">
      <c r="A54" s="50"/>
      <c r="B54" s="50"/>
      <c r="C54" s="50"/>
      <c r="D54" s="226"/>
      <c r="E54" s="226"/>
      <c r="F54" s="226"/>
      <c r="G54" s="226"/>
      <c r="H54" s="226"/>
      <c r="I54" s="50"/>
      <c r="J54" s="50"/>
      <c r="K54" s="50"/>
      <c r="L54" s="50"/>
      <c r="M54" s="50"/>
    </row>
    <row r="55" spans="1:13" s="4" customFormat="1" ht="12.75">
      <c r="A55" s="50"/>
      <c r="B55" s="50"/>
      <c r="C55" s="50"/>
      <c r="D55" s="226"/>
      <c r="E55" s="226"/>
      <c r="F55" s="226"/>
      <c r="G55" s="226"/>
      <c r="H55" s="226"/>
      <c r="I55" s="50"/>
      <c r="J55" s="50"/>
      <c r="K55" s="50"/>
      <c r="L55" s="50"/>
      <c r="M55" s="50"/>
    </row>
    <row r="56" spans="1:13" s="4" customFormat="1" ht="12.75">
      <c r="A56" s="50"/>
      <c r="B56" s="50"/>
      <c r="C56" s="50"/>
      <c r="D56" s="226"/>
      <c r="E56" s="226"/>
      <c r="F56" s="226"/>
      <c r="G56" s="226"/>
      <c r="H56" s="226"/>
      <c r="I56" s="50"/>
      <c r="J56" s="50"/>
      <c r="K56" s="50"/>
      <c r="L56" s="50"/>
      <c r="M56" s="50"/>
    </row>
    <row r="57" spans="1:13" s="4" customFormat="1" ht="12.75">
      <c r="A57" s="50"/>
      <c r="B57" s="50"/>
      <c r="C57" s="50"/>
      <c r="D57" s="226"/>
      <c r="E57" s="226"/>
      <c r="F57" s="226"/>
      <c r="G57" s="226"/>
      <c r="H57" s="226"/>
      <c r="I57" s="50"/>
      <c r="J57" s="50"/>
      <c r="K57" s="50"/>
      <c r="L57" s="50"/>
      <c r="M57" s="50"/>
    </row>
    <row r="58" spans="1:13" s="4" customFormat="1" ht="12.75">
      <c r="A58" s="50"/>
      <c r="B58" s="50"/>
      <c r="C58" s="50"/>
      <c r="D58" s="226"/>
      <c r="E58" s="226"/>
      <c r="F58" s="226"/>
      <c r="G58" s="226"/>
      <c r="H58" s="226"/>
      <c r="I58" s="50"/>
      <c r="J58" s="50"/>
      <c r="K58" s="50"/>
      <c r="L58" s="50"/>
      <c r="M58" s="50"/>
    </row>
    <row r="59" spans="1:13" s="4" customFormat="1" ht="12.75">
      <c r="A59" s="50"/>
      <c r="B59" s="50"/>
      <c r="C59" s="50"/>
      <c r="D59" s="226"/>
      <c r="E59" s="226"/>
      <c r="F59" s="226"/>
      <c r="G59" s="226"/>
      <c r="H59" s="226"/>
      <c r="I59" s="50"/>
      <c r="J59" s="50"/>
      <c r="K59" s="50"/>
      <c r="L59" s="50"/>
      <c r="M59" s="50"/>
    </row>
    <row r="60" spans="1:13" s="4" customFormat="1" ht="12.75">
      <c r="A60" s="50"/>
      <c r="B60" s="50"/>
      <c r="C60" s="50"/>
      <c r="D60" s="226"/>
      <c r="E60" s="226"/>
      <c r="F60" s="226"/>
      <c r="G60" s="226"/>
      <c r="H60" s="226"/>
      <c r="I60" s="50"/>
      <c r="J60" s="50"/>
      <c r="K60" s="50"/>
      <c r="L60" s="50"/>
      <c r="M60" s="50"/>
    </row>
    <row r="61" spans="1:13" s="4" customFormat="1" ht="12.75">
      <c r="A61" s="50"/>
      <c r="B61" s="50"/>
      <c r="C61" s="50"/>
      <c r="D61" s="226"/>
      <c r="E61" s="226"/>
      <c r="F61" s="226"/>
      <c r="G61" s="226"/>
      <c r="H61" s="226"/>
      <c r="I61" s="50"/>
      <c r="J61" s="50"/>
      <c r="K61" s="50"/>
      <c r="L61" s="50"/>
      <c r="M61" s="50"/>
    </row>
    <row r="62" spans="1:13" s="4" customFormat="1" ht="12.75">
      <c r="A62" s="50"/>
      <c r="B62" s="50"/>
      <c r="C62" s="50"/>
      <c r="D62" s="226"/>
      <c r="E62" s="226"/>
      <c r="F62" s="226"/>
      <c r="G62" s="226"/>
      <c r="H62" s="226"/>
      <c r="I62" s="50"/>
      <c r="J62" s="50"/>
      <c r="K62" s="50"/>
      <c r="L62" s="50"/>
      <c r="M62" s="50"/>
    </row>
    <row r="63" spans="1:13" s="4" customFormat="1" ht="12.75">
      <c r="A63" s="50"/>
      <c r="B63" s="50"/>
      <c r="C63" s="50"/>
      <c r="D63" s="226"/>
      <c r="E63" s="226"/>
      <c r="F63" s="226"/>
      <c r="G63" s="226"/>
      <c r="H63" s="226"/>
      <c r="I63" s="50"/>
      <c r="J63" s="50"/>
      <c r="K63" s="50"/>
      <c r="L63" s="50"/>
      <c r="M63" s="50"/>
    </row>
    <row r="64" spans="1:13" s="4" customFormat="1" ht="12.75">
      <c r="A64" s="50"/>
      <c r="B64" s="50"/>
      <c r="C64" s="50"/>
      <c r="D64" s="226"/>
      <c r="E64" s="226"/>
      <c r="F64" s="226"/>
      <c r="G64" s="226"/>
      <c r="H64" s="226"/>
      <c r="I64" s="50"/>
      <c r="J64" s="50"/>
      <c r="K64" s="50"/>
      <c r="L64" s="50"/>
      <c r="M64" s="50"/>
    </row>
    <row r="65" spans="1:13" s="4" customFormat="1" ht="12.75">
      <c r="A65" s="50"/>
      <c r="B65" s="50"/>
      <c r="C65" s="50"/>
      <c r="D65" s="226"/>
      <c r="E65" s="226"/>
      <c r="F65" s="226"/>
      <c r="G65" s="226"/>
      <c r="H65" s="226"/>
      <c r="I65" s="201"/>
      <c r="J65" s="202"/>
      <c r="K65" s="202"/>
      <c r="L65" s="202"/>
      <c r="M65" s="203"/>
    </row>
    <row r="66" spans="1:13" s="4" customFormat="1" ht="12.75">
      <c r="A66" s="50"/>
      <c r="B66" s="50"/>
      <c r="C66" s="50"/>
      <c r="D66" s="226"/>
      <c r="E66" s="226"/>
      <c r="F66" s="226"/>
      <c r="G66" s="226"/>
      <c r="H66" s="226"/>
      <c r="I66" s="204"/>
      <c r="J66" s="31"/>
      <c r="K66" s="31"/>
      <c r="L66" s="31"/>
      <c r="M66" s="205"/>
    </row>
    <row r="67" spans="1:13" s="4" customFormat="1" ht="12.75">
      <c r="A67" s="50"/>
      <c r="B67" s="50"/>
      <c r="C67" s="50"/>
      <c r="D67" s="226"/>
      <c r="E67" s="226"/>
      <c r="F67" s="226"/>
      <c r="G67" s="226"/>
      <c r="H67" s="226"/>
      <c r="I67" s="204"/>
      <c r="J67" s="31"/>
      <c r="K67" s="31"/>
      <c r="L67" s="31"/>
      <c r="M67" s="205"/>
    </row>
    <row r="68" spans="1:13" s="4" customFormat="1" ht="12.75">
      <c r="A68" s="50"/>
      <c r="B68" s="50"/>
      <c r="C68" s="50"/>
      <c r="D68" s="226"/>
      <c r="E68" s="226"/>
      <c r="F68" s="226"/>
      <c r="G68" s="226"/>
      <c r="H68" s="226"/>
      <c r="I68" s="204"/>
      <c r="J68" s="31"/>
      <c r="K68" s="31"/>
      <c r="L68" s="31"/>
      <c r="M68" s="205"/>
    </row>
    <row r="69" spans="1:13" s="4" customFormat="1" ht="12.75">
      <c r="A69" s="50"/>
      <c r="B69" s="50"/>
      <c r="C69" s="50"/>
      <c r="D69" s="226"/>
      <c r="E69" s="226"/>
      <c r="F69" s="226"/>
      <c r="G69" s="226"/>
      <c r="H69" s="226"/>
      <c r="I69" s="204"/>
      <c r="J69" s="31"/>
      <c r="K69" s="31"/>
      <c r="L69" s="31"/>
      <c r="M69" s="205"/>
    </row>
    <row r="70" spans="1:13" s="4" customFormat="1" ht="12.75">
      <c r="A70" s="50"/>
      <c r="B70" s="50"/>
      <c r="C70" s="50"/>
      <c r="D70" s="226"/>
      <c r="E70" s="226"/>
      <c r="F70" s="226"/>
      <c r="G70" s="226"/>
      <c r="H70" s="226"/>
      <c r="I70" s="204"/>
      <c r="J70" s="31"/>
      <c r="K70" s="31"/>
      <c r="L70" s="31"/>
      <c r="M70" s="205"/>
    </row>
    <row r="71" spans="1:13" s="4" customFormat="1" ht="12.75">
      <c r="A71" s="50"/>
      <c r="B71" s="50"/>
      <c r="C71" s="50"/>
      <c r="D71" s="226"/>
      <c r="E71" s="226"/>
      <c r="F71" s="226"/>
      <c r="G71" s="226"/>
      <c r="H71" s="226"/>
      <c r="I71" s="204"/>
      <c r="J71" s="31"/>
      <c r="K71" s="31"/>
      <c r="L71" s="31"/>
      <c r="M71" s="205"/>
    </row>
    <row r="72" spans="1:13" s="4" customFormat="1" ht="12.75">
      <c r="A72" s="50"/>
      <c r="B72" s="50"/>
      <c r="C72" s="50"/>
      <c r="D72" s="226"/>
      <c r="E72" s="226"/>
      <c r="F72" s="226"/>
      <c r="G72" s="226"/>
      <c r="H72" s="226"/>
      <c r="I72" s="204"/>
      <c r="J72" s="31"/>
      <c r="K72" s="31"/>
      <c r="L72" s="31"/>
      <c r="M72" s="205"/>
    </row>
    <row r="73" spans="1:13" s="4" customFormat="1" ht="12.75">
      <c r="A73" s="50"/>
      <c r="B73" s="50"/>
      <c r="C73" s="50"/>
      <c r="D73" s="226"/>
      <c r="E73" s="226"/>
      <c r="F73" s="226"/>
      <c r="G73" s="226"/>
      <c r="H73" s="226"/>
      <c r="I73" s="204"/>
      <c r="J73" s="31"/>
      <c r="K73" s="31"/>
      <c r="L73" s="31"/>
      <c r="M73" s="205"/>
    </row>
    <row r="74" spans="1:13" s="4" customFormat="1" ht="12.75">
      <c r="A74" s="50"/>
      <c r="B74" s="50"/>
      <c r="C74" s="50"/>
      <c r="D74" s="226"/>
      <c r="E74" s="226"/>
      <c r="F74" s="226"/>
      <c r="G74" s="226"/>
      <c r="H74" s="226"/>
      <c r="I74" s="204"/>
      <c r="J74" s="31"/>
      <c r="K74" s="31"/>
      <c r="L74" s="31"/>
      <c r="M74" s="205"/>
    </row>
    <row r="75" spans="1:13" s="4" customFormat="1" ht="12.75">
      <c r="A75" s="50"/>
      <c r="B75" s="50"/>
      <c r="C75" s="50"/>
      <c r="D75" s="226"/>
      <c r="E75" s="226"/>
      <c r="F75" s="226"/>
      <c r="G75" s="226"/>
      <c r="H75" s="226"/>
      <c r="I75" s="204"/>
      <c r="J75" s="31"/>
      <c r="K75" s="31"/>
      <c r="L75" s="31"/>
      <c r="M75" s="205"/>
    </row>
    <row r="76" spans="1:13" s="4" customFormat="1" ht="12.75">
      <c r="A76" s="50"/>
      <c r="B76" s="50"/>
      <c r="C76" s="50"/>
      <c r="D76" s="226"/>
      <c r="E76" s="226"/>
      <c r="F76" s="226"/>
      <c r="G76" s="226"/>
      <c r="H76" s="226"/>
      <c r="I76" s="204"/>
      <c r="J76" s="31"/>
      <c r="K76" s="31"/>
      <c r="L76" s="31"/>
      <c r="M76" s="205"/>
    </row>
    <row r="77" spans="1:13" s="4" customFormat="1" ht="12.75">
      <c r="A77" s="50"/>
      <c r="B77" s="50"/>
      <c r="C77" s="50"/>
      <c r="D77" s="226"/>
      <c r="E77" s="226"/>
      <c r="F77" s="226"/>
      <c r="G77" s="226"/>
      <c r="H77" s="226"/>
      <c r="I77" s="204"/>
      <c r="J77" s="31"/>
      <c r="K77" s="31"/>
      <c r="L77" s="31"/>
      <c r="M77" s="205"/>
    </row>
    <row r="78" spans="1:13" s="4" customFormat="1" ht="12.75">
      <c r="A78" s="50"/>
      <c r="B78" s="50"/>
      <c r="C78" s="50"/>
      <c r="D78" s="226"/>
      <c r="E78" s="226"/>
      <c r="F78" s="226"/>
      <c r="G78" s="226"/>
      <c r="H78" s="226"/>
      <c r="I78" s="204"/>
      <c r="J78" s="31"/>
      <c r="K78" s="31"/>
      <c r="L78" s="31"/>
      <c r="M78" s="205"/>
    </row>
    <row r="79" spans="1:13" s="4" customFormat="1" ht="12.75">
      <c r="A79" s="50"/>
      <c r="B79" s="50"/>
      <c r="C79" s="50"/>
      <c r="D79" s="226"/>
      <c r="E79" s="226"/>
      <c r="F79" s="226"/>
      <c r="G79" s="226"/>
      <c r="H79" s="226"/>
      <c r="I79" s="204"/>
      <c r="J79" s="31"/>
      <c r="K79" s="31"/>
      <c r="L79" s="31"/>
      <c r="M79" s="205"/>
    </row>
    <row r="80" spans="1:13" s="4" customFormat="1" ht="12.75">
      <c r="A80" s="50"/>
      <c r="B80" s="50"/>
      <c r="C80" s="50"/>
      <c r="D80" s="226"/>
      <c r="E80" s="226"/>
      <c r="F80" s="226"/>
      <c r="G80" s="226"/>
      <c r="H80" s="226"/>
      <c r="I80" s="204"/>
      <c r="J80" s="31"/>
      <c r="K80" s="31"/>
      <c r="L80" s="31"/>
      <c r="M80" s="205"/>
    </row>
    <row r="81" spans="1:13" s="4" customFormat="1" ht="12.75">
      <c r="A81" s="50"/>
      <c r="B81" s="50"/>
      <c r="C81" s="50"/>
      <c r="D81" s="226"/>
      <c r="E81" s="226"/>
      <c r="F81" s="226"/>
      <c r="G81" s="226"/>
      <c r="H81" s="226"/>
      <c r="I81" s="206"/>
      <c r="J81" s="207"/>
      <c r="K81" s="207"/>
      <c r="L81" s="207"/>
      <c r="M81" s="208"/>
    </row>
    <row r="82" spans="4:8" s="4" customFormat="1" ht="12.75">
      <c r="D82" s="12"/>
      <c r="E82" s="12"/>
      <c r="F82" s="12"/>
      <c r="G82" s="12"/>
      <c r="H82" s="12"/>
    </row>
    <row r="83" spans="4:8" s="4" customFormat="1" ht="12.75">
      <c r="D83" s="12"/>
      <c r="E83" s="12"/>
      <c r="F83" s="12"/>
      <c r="G83" s="12"/>
      <c r="H83" s="12"/>
    </row>
    <row r="84" spans="4:8" s="4" customFormat="1" ht="12.75">
      <c r="D84" s="12"/>
      <c r="E84" s="12"/>
      <c r="F84" s="12"/>
      <c r="G84" s="12"/>
      <c r="H84" s="12"/>
    </row>
    <row r="85" spans="4:8" s="4" customFormat="1" ht="12.75">
      <c r="D85" s="12"/>
      <c r="E85" s="12"/>
      <c r="F85" s="12"/>
      <c r="G85" s="12"/>
      <c r="H85" s="12"/>
    </row>
    <row r="86" spans="4:8" s="4" customFormat="1" ht="12.75">
      <c r="D86" s="12"/>
      <c r="E86" s="12"/>
      <c r="F86" s="12"/>
      <c r="G86" s="12"/>
      <c r="H86" s="12"/>
    </row>
    <row r="87" spans="4:8" s="4" customFormat="1" ht="12.75">
      <c r="D87" s="12"/>
      <c r="E87" s="12"/>
      <c r="F87" s="12"/>
      <c r="G87" s="12"/>
      <c r="H87" s="12"/>
    </row>
    <row r="88" spans="4:8" s="4" customFormat="1" ht="12.75">
      <c r="D88" s="12"/>
      <c r="E88" s="12"/>
      <c r="F88" s="12"/>
      <c r="G88" s="12"/>
      <c r="H88" s="12"/>
    </row>
    <row r="89" spans="4:8" s="4" customFormat="1" ht="12.75">
      <c r="D89" s="12"/>
      <c r="E89" s="12"/>
      <c r="F89" s="12"/>
      <c r="G89" s="12"/>
      <c r="H89" s="12"/>
    </row>
    <row r="90" spans="4:8" s="4" customFormat="1" ht="12.75">
      <c r="D90" s="12"/>
      <c r="E90" s="12"/>
      <c r="F90" s="12"/>
      <c r="G90" s="12"/>
      <c r="H90" s="12"/>
    </row>
    <row r="91" spans="4:8" s="4" customFormat="1" ht="12.75">
      <c r="D91" s="12"/>
      <c r="E91" s="12"/>
      <c r="F91" s="12"/>
      <c r="G91" s="12"/>
      <c r="H91" s="12"/>
    </row>
    <row r="92" spans="4:8" s="4" customFormat="1" ht="12.75">
      <c r="D92" s="12"/>
      <c r="E92" s="12"/>
      <c r="F92" s="12"/>
      <c r="G92" s="12"/>
      <c r="H92" s="12"/>
    </row>
    <row r="93" spans="4:8" s="4" customFormat="1" ht="12.75">
      <c r="D93" s="12"/>
      <c r="E93" s="12"/>
      <c r="F93" s="12"/>
      <c r="G93" s="12"/>
      <c r="H93" s="12"/>
    </row>
    <row r="94" spans="4:8" s="4" customFormat="1" ht="12.75">
      <c r="D94" s="12"/>
      <c r="E94" s="12"/>
      <c r="F94" s="12"/>
      <c r="G94" s="12"/>
      <c r="H94" s="12"/>
    </row>
    <row r="95" spans="4:8" s="4" customFormat="1" ht="12.75">
      <c r="D95" s="12"/>
      <c r="E95" s="12"/>
      <c r="F95" s="12"/>
      <c r="G95" s="12"/>
      <c r="H95" s="12"/>
    </row>
    <row r="96" spans="4:8" s="4" customFormat="1" ht="12.75">
      <c r="D96" s="12"/>
      <c r="E96" s="12"/>
      <c r="F96" s="12"/>
      <c r="G96" s="12"/>
      <c r="H96" s="12"/>
    </row>
    <row r="97" spans="4:8" s="4" customFormat="1" ht="12.75">
      <c r="D97" s="12"/>
      <c r="E97" s="12"/>
      <c r="F97" s="12"/>
      <c r="G97" s="12"/>
      <c r="H97" s="12"/>
    </row>
    <row r="98" spans="4:8" s="4" customFormat="1" ht="12.75">
      <c r="D98" s="12"/>
      <c r="E98" s="12"/>
      <c r="F98" s="12"/>
      <c r="G98" s="12"/>
      <c r="H98" s="12"/>
    </row>
    <row r="99" spans="4:8" s="4" customFormat="1" ht="12.75">
      <c r="D99" s="12"/>
      <c r="E99" s="12"/>
      <c r="F99" s="12"/>
      <c r="G99" s="12"/>
      <c r="H99" s="12"/>
    </row>
    <row r="100" spans="4:8" s="4" customFormat="1" ht="12.75">
      <c r="D100" s="12"/>
      <c r="E100" s="12"/>
      <c r="F100" s="12"/>
      <c r="G100" s="12"/>
      <c r="H100" s="12"/>
    </row>
    <row r="101" spans="4:8" s="4" customFormat="1" ht="12.75">
      <c r="D101" s="12"/>
      <c r="E101" s="12"/>
      <c r="F101" s="12"/>
      <c r="G101" s="12"/>
      <c r="H101" s="12"/>
    </row>
    <row r="102" spans="4:8" s="4" customFormat="1" ht="12.75">
      <c r="D102" s="12"/>
      <c r="E102" s="12"/>
      <c r="F102" s="12"/>
      <c r="G102" s="12"/>
      <c r="H102" s="12"/>
    </row>
    <row r="103" spans="4:8" s="4" customFormat="1" ht="12.75">
      <c r="D103" s="12"/>
      <c r="E103" s="12"/>
      <c r="F103" s="12"/>
      <c r="G103" s="12"/>
      <c r="H103" s="12"/>
    </row>
    <row r="104" spans="4:8" s="4" customFormat="1" ht="12.75">
      <c r="D104" s="12"/>
      <c r="E104" s="12"/>
      <c r="F104" s="12"/>
      <c r="G104" s="12"/>
      <c r="H104" s="12"/>
    </row>
    <row r="105" spans="4:8" s="4" customFormat="1" ht="12.75">
      <c r="D105" s="12"/>
      <c r="E105" s="12"/>
      <c r="F105" s="12"/>
      <c r="G105" s="12"/>
      <c r="H105" s="12"/>
    </row>
    <row r="106" spans="4:8" s="4" customFormat="1" ht="12.75">
      <c r="D106" s="12"/>
      <c r="E106" s="12"/>
      <c r="F106" s="12"/>
      <c r="G106" s="12"/>
      <c r="H106" s="12"/>
    </row>
    <row r="107" spans="4:8" s="4" customFormat="1" ht="12.75">
      <c r="D107" s="12"/>
      <c r="E107" s="12"/>
      <c r="F107" s="12"/>
      <c r="G107" s="12"/>
      <c r="H107" s="12"/>
    </row>
    <row r="108" spans="4:8" s="4" customFormat="1" ht="12.75">
      <c r="D108" s="12"/>
      <c r="E108" s="12"/>
      <c r="F108" s="12"/>
      <c r="G108" s="12"/>
      <c r="H108" s="12"/>
    </row>
    <row r="109" spans="4:8" s="4" customFormat="1" ht="12.75">
      <c r="D109" s="12"/>
      <c r="E109" s="12"/>
      <c r="F109" s="12"/>
      <c r="G109" s="12"/>
      <c r="H109" s="12"/>
    </row>
    <row r="110" spans="4:8" s="4" customFormat="1" ht="12.75">
      <c r="D110" s="12"/>
      <c r="E110" s="12"/>
      <c r="F110" s="12"/>
      <c r="G110" s="12"/>
      <c r="H110" s="12"/>
    </row>
    <row r="111" spans="4:8" s="4" customFormat="1" ht="12.75">
      <c r="D111" s="12"/>
      <c r="E111" s="12"/>
      <c r="F111" s="12"/>
      <c r="G111" s="12"/>
      <c r="H111" s="12"/>
    </row>
    <row r="112" spans="4:8" s="4" customFormat="1" ht="12.75">
      <c r="D112" s="12"/>
      <c r="E112" s="12"/>
      <c r="F112" s="12"/>
      <c r="G112" s="12"/>
      <c r="H112" s="12"/>
    </row>
    <row r="113" spans="4:8" s="4" customFormat="1" ht="12.75">
      <c r="D113" s="12"/>
      <c r="E113" s="12"/>
      <c r="F113" s="12"/>
      <c r="G113" s="12"/>
      <c r="H113" s="12"/>
    </row>
    <row r="114" spans="4:8" s="4" customFormat="1" ht="12.75">
      <c r="D114" s="12"/>
      <c r="E114" s="12"/>
      <c r="F114" s="12"/>
      <c r="G114" s="12"/>
      <c r="H114" s="12"/>
    </row>
    <row r="115" spans="4:8" s="4" customFormat="1" ht="12.75">
      <c r="D115" s="12"/>
      <c r="E115" s="12"/>
      <c r="F115" s="12"/>
      <c r="G115" s="12"/>
      <c r="H115" s="12"/>
    </row>
    <row r="116" spans="4:8" s="4" customFormat="1" ht="12.75">
      <c r="D116" s="12"/>
      <c r="E116" s="12"/>
      <c r="F116" s="12"/>
      <c r="G116" s="12"/>
      <c r="H116" s="12"/>
    </row>
    <row r="117" spans="4:8" s="4" customFormat="1" ht="12.75">
      <c r="D117" s="12"/>
      <c r="E117" s="12"/>
      <c r="F117" s="12"/>
      <c r="G117" s="12"/>
      <c r="H117" s="12"/>
    </row>
    <row r="118" spans="4:8" s="4" customFormat="1" ht="12.75">
      <c r="D118" s="12"/>
      <c r="E118" s="12"/>
      <c r="F118" s="12"/>
      <c r="G118" s="12"/>
      <c r="H118" s="12"/>
    </row>
    <row r="119" spans="4:8" s="4" customFormat="1" ht="12.75">
      <c r="D119" s="12"/>
      <c r="E119" s="12"/>
      <c r="F119" s="12"/>
      <c r="G119" s="12"/>
      <c r="H119" s="12"/>
    </row>
    <row r="120" spans="4:8" s="4" customFormat="1" ht="12.75">
      <c r="D120" s="12"/>
      <c r="E120" s="12"/>
      <c r="F120" s="12"/>
      <c r="G120" s="12"/>
      <c r="H120" s="12"/>
    </row>
    <row r="121" spans="4:8" s="4" customFormat="1" ht="12.75">
      <c r="D121" s="12"/>
      <c r="E121" s="12"/>
      <c r="F121" s="12"/>
      <c r="G121" s="12"/>
      <c r="H121" s="12"/>
    </row>
    <row r="122" spans="4:8" s="4" customFormat="1" ht="12.75">
      <c r="D122" s="12"/>
      <c r="E122" s="12"/>
      <c r="F122" s="12"/>
      <c r="G122" s="12"/>
      <c r="H122" s="12"/>
    </row>
    <row r="123" spans="4:8" s="4" customFormat="1" ht="12.75">
      <c r="D123" s="12"/>
      <c r="E123" s="12"/>
      <c r="F123" s="12"/>
      <c r="G123" s="12"/>
      <c r="H123" s="12"/>
    </row>
    <row r="124" spans="4:8" s="4" customFormat="1" ht="12.75">
      <c r="D124" s="12"/>
      <c r="E124" s="12"/>
      <c r="F124" s="12"/>
      <c r="G124" s="12"/>
      <c r="H124" s="12"/>
    </row>
    <row r="125" spans="4:8" s="4" customFormat="1" ht="12.75">
      <c r="D125" s="12"/>
      <c r="E125" s="12"/>
      <c r="F125" s="12"/>
      <c r="G125" s="12"/>
      <c r="H125" s="12"/>
    </row>
    <row r="126" spans="4:8" s="4" customFormat="1" ht="12.75">
      <c r="D126" s="12"/>
      <c r="E126" s="12"/>
      <c r="F126" s="12"/>
      <c r="G126" s="12"/>
      <c r="H126" s="12"/>
    </row>
    <row r="127" spans="4:8" s="4" customFormat="1" ht="12.75">
      <c r="D127" s="12"/>
      <c r="E127" s="12"/>
      <c r="F127" s="12"/>
      <c r="G127" s="12"/>
      <c r="H127" s="12"/>
    </row>
    <row r="128" spans="4:8" s="4" customFormat="1" ht="12.75">
      <c r="D128" s="12"/>
      <c r="E128" s="12"/>
      <c r="F128" s="12"/>
      <c r="G128" s="12"/>
      <c r="H128" s="12"/>
    </row>
    <row r="129" spans="4:8" s="4" customFormat="1" ht="12.75">
      <c r="D129" s="12"/>
      <c r="E129" s="12"/>
      <c r="F129" s="12"/>
      <c r="G129" s="12"/>
      <c r="H129" s="12"/>
    </row>
    <row r="130" spans="4:8" s="4" customFormat="1" ht="12.75">
      <c r="D130" s="12"/>
      <c r="E130" s="12"/>
      <c r="F130" s="12"/>
      <c r="G130" s="12"/>
      <c r="H130" s="12"/>
    </row>
    <row r="131" spans="4:8" s="4" customFormat="1" ht="12.75">
      <c r="D131" s="12"/>
      <c r="E131" s="12"/>
      <c r="F131" s="12"/>
      <c r="G131" s="12"/>
      <c r="H131" s="12"/>
    </row>
    <row r="132" spans="4:8" s="4" customFormat="1" ht="12.75">
      <c r="D132" s="12"/>
      <c r="E132" s="12"/>
      <c r="F132" s="12"/>
      <c r="G132" s="12"/>
      <c r="H132" s="12"/>
    </row>
    <row r="133" spans="4:8" s="4" customFormat="1" ht="12.75">
      <c r="D133" s="12"/>
      <c r="E133" s="12"/>
      <c r="F133" s="12"/>
      <c r="G133" s="12"/>
      <c r="H133" s="12"/>
    </row>
    <row r="134" spans="4:8" s="4" customFormat="1" ht="12.75">
      <c r="D134" s="12"/>
      <c r="E134" s="12"/>
      <c r="F134" s="12"/>
      <c r="G134" s="12"/>
      <c r="H134" s="12"/>
    </row>
    <row r="135" spans="4:8" s="4" customFormat="1" ht="12.75">
      <c r="D135" s="12"/>
      <c r="E135" s="12"/>
      <c r="F135" s="12"/>
      <c r="G135" s="12"/>
      <c r="H135" s="12"/>
    </row>
    <row r="136" spans="4:8" s="4" customFormat="1" ht="12.75">
      <c r="D136" s="12"/>
      <c r="E136" s="12"/>
      <c r="F136" s="12"/>
      <c r="G136" s="12"/>
      <c r="H136" s="12"/>
    </row>
    <row r="137" spans="4:8" s="4" customFormat="1" ht="12.75">
      <c r="D137" s="12"/>
      <c r="E137" s="12"/>
      <c r="F137" s="12"/>
      <c r="G137" s="12"/>
      <c r="H137" s="12"/>
    </row>
    <row r="138" spans="4:8" s="4" customFormat="1" ht="12.75">
      <c r="D138" s="12"/>
      <c r="E138" s="12"/>
      <c r="F138" s="12"/>
      <c r="G138" s="12"/>
      <c r="H138" s="12"/>
    </row>
    <row r="139" spans="4:8" s="4" customFormat="1" ht="12.75">
      <c r="D139" s="12"/>
      <c r="E139" s="12"/>
      <c r="F139" s="12"/>
      <c r="G139" s="12"/>
      <c r="H139" s="12"/>
    </row>
    <row r="140" spans="4:8" s="4" customFormat="1" ht="12.75">
      <c r="D140" s="12"/>
      <c r="E140" s="12"/>
      <c r="F140" s="12"/>
      <c r="G140" s="12"/>
      <c r="H140" s="12"/>
    </row>
    <row r="141" spans="4:8" s="4" customFormat="1" ht="12.75">
      <c r="D141" s="12"/>
      <c r="E141" s="12"/>
      <c r="F141" s="12"/>
      <c r="G141" s="12"/>
      <c r="H141" s="12"/>
    </row>
    <row r="142" spans="4:8" s="4" customFormat="1" ht="12.75">
      <c r="D142" s="12"/>
      <c r="E142" s="12"/>
      <c r="F142" s="12"/>
      <c r="G142" s="12"/>
      <c r="H142" s="12"/>
    </row>
    <row r="143" spans="4:8" s="4" customFormat="1" ht="12.75">
      <c r="D143" s="12"/>
      <c r="E143" s="12"/>
      <c r="F143" s="12"/>
      <c r="G143" s="12"/>
      <c r="H143" s="12"/>
    </row>
    <row r="144" spans="4:8" s="4" customFormat="1" ht="12.75">
      <c r="D144" s="12"/>
      <c r="E144" s="12"/>
      <c r="F144" s="12"/>
      <c r="G144" s="12"/>
      <c r="H144" s="12"/>
    </row>
    <row r="145" spans="4:8" s="4" customFormat="1" ht="12.75">
      <c r="D145" s="12"/>
      <c r="E145" s="12"/>
      <c r="F145" s="12"/>
      <c r="G145" s="12"/>
      <c r="H145" s="12"/>
    </row>
    <row r="146" spans="4:8" s="4" customFormat="1" ht="12.75">
      <c r="D146" s="12"/>
      <c r="E146" s="12"/>
      <c r="F146" s="12"/>
      <c r="G146" s="12"/>
      <c r="H146" s="12"/>
    </row>
    <row r="147" spans="4:8" s="4" customFormat="1" ht="12.75">
      <c r="D147" s="12"/>
      <c r="E147" s="12"/>
      <c r="F147" s="12"/>
      <c r="G147" s="12"/>
      <c r="H147" s="12"/>
    </row>
    <row r="148" spans="4:8" s="4" customFormat="1" ht="12.75">
      <c r="D148" s="12"/>
      <c r="E148" s="12"/>
      <c r="F148" s="12"/>
      <c r="G148" s="12"/>
      <c r="H148" s="12"/>
    </row>
    <row r="149" spans="4:8" s="4" customFormat="1" ht="12.75">
      <c r="D149" s="12"/>
      <c r="E149" s="12"/>
      <c r="F149" s="12"/>
      <c r="G149" s="12"/>
      <c r="H149" s="12"/>
    </row>
    <row r="150" spans="4:8" s="4" customFormat="1" ht="12.75">
      <c r="D150" s="12"/>
      <c r="E150" s="12"/>
      <c r="F150" s="12"/>
      <c r="G150" s="12"/>
      <c r="H150" s="12"/>
    </row>
    <row r="151" spans="4:8" s="4" customFormat="1" ht="12.75">
      <c r="D151" s="12"/>
      <c r="E151" s="12"/>
      <c r="F151" s="12"/>
      <c r="G151" s="12"/>
      <c r="H151" s="12"/>
    </row>
    <row r="152" spans="4:8" s="4" customFormat="1" ht="12.75">
      <c r="D152" s="12"/>
      <c r="E152" s="12"/>
      <c r="F152" s="12"/>
      <c r="G152" s="12"/>
      <c r="H152" s="12"/>
    </row>
    <row r="153" spans="4:8" s="4" customFormat="1" ht="12.75">
      <c r="D153" s="12"/>
      <c r="E153" s="12"/>
      <c r="F153" s="12"/>
      <c r="G153" s="12"/>
      <c r="H153" s="12"/>
    </row>
    <row r="154" spans="4:8" s="4" customFormat="1" ht="12.75">
      <c r="D154" s="12"/>
      <c r="E154" s="12"/>
      <c r="F154" s="12"/>
      <c r="G154" s="12"/>
      <c r="H154" s="12"/>
    </row>
    <row r="155" spans="4:8" s="4" customFormat="1" ht="12.75">
      <c r="D155" s="12"/>
      <c r="E155" s="12"/>
      <c r="F155" s="12"/>
      <c r="G155" s="12"/>
      <c r="H155" s="12"/>
    </row>
    <row r="156" spans="4:8" s="4" customFormat="1" ht="12.75">
      <c r="D156" s="12"/>
      <c r="E156" s="12"/>
      <c r="F156" s="12"/>
      <c r="G156" s="12"/>
      <c r="H156" s="12"/>
    </row>
    <row r="157" spans="4:8" s="4" customFormat="1" ht="12.75">
      <c r="D157" s="12"/>
      <c r="E157" s="12"/>
      <c r="F157" s="12"/>
      <c r="G157" s="12"/>
      <c r="H157" s="12"/>
    </row>
    <row r="158" spans="4:8" s="4" customFormat="1" ht="12.75">
      <c r="D158" s="12"/>
      <c r="E158" s="12"/>
      <c r="F158" s="12"/>
      <c r="G158" s="12"/>
      <c r="H158" s="12"/>
    </row>
    <row r="159" spans="4:8" s="4" customFormat="1" ht="12.75">
      <c r="D159" s="12"/>
      <c r="E159" s="12"/>
      <c r="F159" s="12"/>
      <c r="G159" s="12"/>
      <c r="H159" s="12"/>
    </row>
    <row r="160" spans="4:8" s="4" customFormat="1" ht="12.75">
      <c r="D160" s="12"/>
      <c r="E160" s="12"/>
      <c r="F160" s="12"/>
      <c r="G160" s="12"/>
      <c r="H160" s="12"/>
    </row>
    <row r="161" spans="4:8" s="4" customFormat="1" ht="12.75">
      <c r="D161" s="12"/>
      <c r="E161" s="12"/>
      <c r="F161" s="12"/>
      <c r="G161" s="12"/>
      <c r="H161" s="12"/>
    </row>
    <row r="162" spans="4:8" s="4" customFormat="1" ht="12.75">
      <c r="D162" s="12"/>
      <c r="E162" s="12"/>
      <c r="F162" s="12"/>
      <c r="G162" s="12"/>
      <c r="H162" s="12"/>
    </row>
    <row r="163" spans="4:8" s="4" customFormat="1" ht="12.75">
      <c r="D163" s="12"/>
      <c r="E163" s="12"/>
      <c r="F163" s="12"/>
      <c r="G163" s="12"/>
      <c r="H163" s="12"/>
    </row>
    <row r="164" spans="4:8" s="4" customFormat="1" ht="12.75">
      <c r="D164" s="12"/>
      <c r="E164" s="12"/>
      <c r="F164" s="12"/>
      <c r="G164" s="12"/>
      <c r="H164" s="12"/>
    </row>
    <row r="165" spans="4:8" s="4" customFormat="1" ht="12.75">
      <c r="D165" s="12"/>
      <c r="E165" s="12"/>
      <c r="F165" s="12"/>
      <c r="G165" s="12"/>
      <c r="H165" s="12"/>
    </row>
    <row r="166" spans="4:8" s="4" customFormat="1" ht="12.75">
      <c r="D166" s="12"/>
      <c r="E166" s="12"/>
      <c r="F166" s="12"/>
      <c r="G166" s="12"/>
      <c r="H166" s="12"/>
    </row>
    <row r="167" spans="4:8" s="4" customFormat="1" ht="12.75">
      <c r="D167" s="12"/>
      <c r="E167" s="12"/>
      <c r="F167" s="12"/>
      <c r="G167" s="12"/>
      <c r="H167" s="12"/>
    </row>
    <row r="168" spans="4:8" s="4" customFormat="1" ht="12.75">
      <c r="D168" s="12"/>
      <c r="E168" s="12"/>
      <c r="F168" s="12"/>
      <c r="G168" s="12"/>
      <c r="H168" s="12"/>
    </row>
    <row r="169" spans="4:8" s="4" customFormat="1" ht="12.75">
      <c r="D169" s="12"/>
      <c r="E169" s="12"/>
      <c r="F169" s="12"/>
      <c r="G169" s="12"/>
      <c r="H169" s="12"/>
    </row>
    <row r="170" spans="4:8" s="4" customFormat="1" ht="12.75">
      <c r="D170" s="12"/>
      <c r="E170" s="12"/>
      <c r="F170" s="12"/>
      <c r="G170" s="12"/>
      <c r="H170" s="12"/>
    </row>
    <row r="171" spans="4:8" s="4" customFormat="1" ht="12.75">
      <c r="D171" s="12"/>
      <c r="E171" s="12"/>
      <c r="F171" s="12"/>
      <c r="G171" s="12"/>
      <c r="H171" s="12"/>
    </row>
    <row r="172" spans="4:8" s="4" customFormat="1" ht="12.75">
      <c r="D172" s="12"/>
      <c r="E172" s="12"/>
      <c r="F172" s="12"/>
      <c r="G172" s="12"/>
      <c r="H172" s="12"/>
    </row>
    <row r="173" spans="4:8" s="4" customFormat="1" ht="12.75">
      <c r="D173" s="12"/>
      <c r="E173" s="12"/>
      <c r="F173" s="12"/>
      <c r="G173" s="12"/>
      <c r="H173" s="12"/>
    </row>
    <row r="174" spans="4:8" s="4" customFormat="1" ht="12.75">
      <c r="D174" s="12"/>
      <c r="E174" s="12"/>
      <c r="F174" s="12"/>
      <c r="G174" s="12"/>
      <c r="H174" s="12"/>
    </row>
    <row r="175" spans="4:8" s="4" customFormat="1" ht="12.75">
      <c r="D175" s="12"/>
      <c r="E175" s="12"/>
      <c r="F175" s="12"/>
      <c r="G175" s="12"/>
      <c r="H175" s="12"/>
    </row>
    <row r="176" spans="4:8" s="4" customFormat="1" ht="12.75">
      <c r="D176" s="12"/>
      <c r="E176" s="12"/>
      <c r="F176" s="12"/>
      <c r="G176" s="12"/>
      <c r="H176" s="12"/>
    </row>
    <row r="177" spans="4:8" s="4" customFormat="1" ht="12.75">
      <c r="D177" s="12"/>
      <c r="E177" s="12"/>
      <c r="F177" s="12"/>
      <c r="G177" s="12"/>
      <c r="H177" s="12"/>
    </row>
    <row r="178" spans="4:8" s="4" customFormat="1" ht="12.75">
      <c r="D178" s="12"/>
      <c r="E178" s="12"/>
      <c r="F178" s="12"/>
      <c r="G178" s="12"/>
      <c r="H178" s="12"/>
    </row>
    <row r="179" spans="4:8" s="4" customFormat="1" ht="12.75">
      <c r="D179" s="12"/>
      <c r="E179" s="12"/>
      <c r="F179" s="12"/>
      <c r="G179" s="12"/>
      <c r="H179" s="12"/>
    </row>
    <row r="180" spans="4:8" s="4" customFormat="1" ht="12.75">
      <c r="D180" s="12"/>
      <c r="E180" s="12"/>
      <c r="F180" s="12"/>
      <c r="G180" s="12"/>
      <c r="H180" s="12"/>
    </row>
    <row r="181" spans="4:8" s="4" customFormat="1" ht="12.75">
      <c r="D181" s="12"/>
      <c r="E181" s="12"/>
      <c r="F181" s="12"/>
      <c r="G181" s="12"/>
      <c r="H181" s="12"/>
    </row>
    <row r="182" spans="4:8" s="4" customFormat="1" ht="12.75">
      <c r="D182" s="12"/>
      <c r="E182" s="12"/>
      <c r="F182" s="12"/>
      <c r="G182" s="12"/>
      <c r="H182" s="12"/>
    </row>
    <row r="183" spans="4:8" s="4" customFormat="1" ht="12.75">
      <c r="D183" s="12"/>
      <c r="E183" s="12"/>
      <c r="F183" s="12"/>
      <c r="G183" s="12"/>
      <c r="H183" s="12"/>
    </row>
    <row r="184" spans="4:8" s="4" customFormat="1" ht="12.75">
      <c r="D184" s="12"/>
      <c r="E184" s="12"/>
      <c r="F184" s="12"/>
      <c r="G184" s="12"/>
      <c r="H184" s="12"/>
    </row>
    <row r="185" spans="4:8" s="4" customFormat="1" ht="12.75">
      <c r="D185" s="12"/>
      <c r="E185" s="12"/>
      <c r="F185" s="12"/>
      <c r="G185" s="12"/>
      <c r="H185" s="12"/>
    </row>
    <row r="186" spans="4:8" s="4" customFormat="1" ht="12.75">
      <c r="D186" s="12"/>
      <c r="E186" s="12"/>
      <c r="F186" s="12"/>
      <c r="G186" s="12"/>
      <c r="H186" s="12"/>
    </row>
    <row r="187" spans="4:8" s="4" customFormat="1" ht="12.75">
      <c r="D187" s="12"/>
      <c r="E187" s="12"/>
      <c r="F187" s="12"/>
      <c r="G187" s="12"/>
      <c r="H187" s="12"/>
    </row>
    <row r="188" spans="4:8" s="4" customFormat="1" ht="12.75">
      <c r="D188" s="12"/>
      <c r="E188" s="12"/>
      <c r="F188" s="12"/>
      <c r="G188" s="12"/>
      <c r="H188" s="12"/>
    </row>
    <row r="189" spans="4:8" s="4" customFormat="1" ht="12.75">
      <c r="D189" s="12"/>
      <c r="E189" s="12"/>
      <c r="F189" s="12"/>
      <c r="G189" s="12"/>
      <c r="H189" s="12"/>
    </row>
    <row r="190" spans="4:8" s="4" customFormat="1" ht="12.75">
      <c r="D190" s="12"/>
      <c r="E190" s="12"/>
      <c r="F190" s="12"/>
      <c r="G190" s="12"/>
      <c r="H190" s="12"/>
    </row>
    <row r="191" spans="4:8" s="4" customFormat="1" ht="12.75">
      <c r="D191" s="12"/>
      <c r="E191" s="12"/>
      <c r="F191" s="12"/>
      <c r="G191" s="12"/>
      <c r="H191" s="12"/>
    </row>
    <row r="192" spans="4:8" s="4" customFormat="1" ht="12.75">
      <c r="D192" s="12"/>
      <c r="E192" s="12"/>
      <c r="F192" s="12"/>
      <c r="G192" s="12"/>
      <c r="H192" s="12"/>
    </row>
    <row r="193" spans="4:8" s="4" customFormat="1" ht="12.75">
      <c r="D193" s="12"/>
      <c r="E193" s="12"/>
      <c r="F193" s="12"/>
      <c r="G193" s="12"/>
      <c r="H193" s="12"/>
    </row>
    <row r="194" spans="4:8" s="4" customFormat="1" ht="12.75">
      <c r="D194" s="12"/>
      <c r="E194" s="12"/>
      <c r="F194" s="12"/>
      <c r="G194" s="12"/>
      <c r="H194" s="12"/>
    </row>
    <row r="195" spans="4:8" s="4" customFormat="1" ht="12.75">
      <c r="D195" s="12"/>
      <c r="E195" s="12"/>
      <c r="F195" s="12"/>
      <c r="G195" s="12"/>
      <c r="H195" s="12"/>
    </row>
    <row r="196" spans="4:8" s="4" customFormat="1" ht="12.75">
      <c r="D196" s="12"/>
      <c r="E196" s="12"/>
      <c r="F196" s="12"/>
      <c r="G196" s="12"/>
      <c r="H196" s="12"/>
    </row>
    <row r="197" spans="4:8" s="4" customFormat="1" ht="12.75">
      <c r="D197" s="12"/>
      <c r="E197" s="12"/>
      <c r="F197" s="12"/>
      <c r="G197" s="12"/>
      <c r="H197" s="12"/>
    </row>
    <row r="198" spans="4:8" s="4" customFormat="1" ht="12.75">
      <c r="D198" s="12"/>
      <c r="E198" s="12"/>
      <c r="F198" s="12"/>
      <c r="G198" s="12"/>
      <c r="H198" s="12"/>
    </row>
    <row r="199" spans="4:8" s="4" customFormat="1" ht="12.75">
      <c r="D199" s="12"/>
      <c r="E199" s="12"/>
      <c r="F199" s="12"/>
      <c r="G199" s="12"/>
      <c r="H199" s="12"/>
    </row>
    <row r="200" spans="4:8" s="4" customFormat="1" ht="12.75">
      <c r="D200" s="12"/>
      <c r="E200" s="12"/>
      <c r="F200" s="12"/>
      <c r="G200" s="12"/>
      <c r="H200" s="12"/>
    </row>
    <row r="201" spans="4:8" s="4" customFormat="1" ht="12.75">
      <c r="D201" s="12"/>
      <c r="E201" s="12"/>
      <c r="F201" s="12"/>
      <c r="G201" s="12"/>
      <c r="H201" s="12"/>
    </row>
    <row r="202" spans="4:8" s="4" customFormat="1" ht="12.75">
      <c r="D202" s="12"/>
      <c r="E202" s="12"/>
      <c r="F202" s="12"/>
      <c r="G202" s="12"/>
      <c r="H202" s="12"/>
    </row>
    <row r="203" spans="4:8" s="4" customFormat="1" ht="12.75">
      <c r="D203" s="12"/>
      <c r="E203" s="12"/>
      <c r="F203" s="12"/>
      <c r="G203" s="12"/>
      <c r="H203" s="12"/>
    </row>
    <row r="204" spans="4:8" s="4" customFormat="1" ht="12.75">
      <c r="D204" s="12"/>
      <c r="E204" s="12"/>
      <c r="F204" s="12"/>
      <c r="G204" s="12"/>
      <c r="H204" s="12"/>
    </row>
    <row r="205" spans="4:8" s="4" customFormat="1" ht="12.75">
      <c r="D205" s="12"/>
      <c r="E205" s="12"/>
      <c r="F205" s="12"/>
      <c r="G205" s="12"/>
      <c r="H205" s="12"/>
    </row>
    <row r="206" spans="4:8" s="4" customFormat="1" ht="12.75">
      <c r="D206" s="12"/>
      <c r="E206" s="12"/>
      <c r="F206" s="12"/>
      <c r="G206" s="12"/>
      <c r="H206" s="12"/>
    </row>
    <row r="207" spans="4:8" s="4" customFormat="1" ht="12.75">
      <c r="D207" s="12"/>
      <c r="E207" s="12"/>
      <c r="F207" s="12"/>
      <c r="G207" s="12"/>
      <c r="H207" s="12"/>
    </row>
    <row r="208" spans="4:8" s="4" customFormat="1" ht="12.75">
      <c r="D208" s="12"/>
      <c r="E208" s="12"/>
      <c r="F208" s="12"/>
      <c r="G208" s="12"/>
      <c r="H208" s="12"/>
    </row>
    <row r="209" spans="4:8" s="4" customFormat="1" ht="12.75">
      <c r="D209" s="12"/>
      <c r="E209" s="12"/>
      <c r="F209" s="12"/>
      <c r="G209" s="12"/>
      <c r="H209" s="12"/>
    </row>
    <row r="210" spans="4:8" s="4" customFormat="1" ht="12.75">
      <c r="D210" s="12"/>
      <c r="E210" s="12"/>
      <c r="F210" s="12"/>
      <c r="G210" s="12"/>
      <c r="H210" s="12"/>
    </row>
    <row r="211" spans="4:8" s="4" customFormat="1" ht="12.75">
      <c r="D211" s="12"/>
      <c r="E211" s="12"/>
      <c r="F211" s="12"/>
      <c r="G211" s="12"/>
      <c r="H211" s="12"/>
    </row>
    <row r="212" spans="4:8" s="4" customFormat="1" ht="12.75">
      <c r="D212" s="12"/>
      <c r="E212" s="12"/>
      <c r="F212" s="12"/>
      <c r="G212" s="12"/>
      <c r="H212" s="12"/>
    </row>
    <row r="213" spans="4:8" s="4" customFormat="1" ht="12.75">
      <c r="D213" s="12"/>
      <c r="E213" s="12"/>
      <c r="F213" s="12"/>
      <c r="G213" s="12"/>
      <c r="H213" s="12"/>
    </row>
    <row r="214" spans="4:8" s="4" customFormat="1" ht="12.75">
      <c r="D214" s="12"/>
      <c r="E214" s="12"/>
      <c r="F214" s="12"/>
      <c r="G214" s="12"/>
      <c r="H214" s="12"/>
    </row>
    <row r="215" spans="4:8" s="4" customFormat="1" ht="12.75">
      <c r="D215" s="12"/>
      <c r="E215" s="12"/>
      <c r="F215" s="12"/>
      <c r="G215" s="12"/>
      <c r="H215" s="12"/>
    </row>
    <row r="216" spans="4:8" s="4" customFormat="1" ht="12.75">
      <c r="D216" s="12"/>
      <c r="E216" s="12"/>
      <c r="F216" s="12"/>
      <c r="G216" s="12"/>
      <c r="H216" s="12"/>
    </row>
    <row r="217" spans="4:8" s="4" customFormat="1" ht="12.75">
      <c r="D217" s="12"/>
      <c r="E217" s="12"/>
      <c r="F217" s="12"/>
      <c r="G217" s="12"/>
      <c r="H217" s="12"/>
    </row>
    <row r="218" spans="4:8" s="4" customFormat="1" ht="12.75">
      <c r="D218" s="12"/>
      <c r="E218" s="12"/>
      <c r="F218" s="12"/>
      <c r="G218" s="12"/>
      <c r="H218" s="12"/>
    </row>
    <row r="219" spans="4:8" s="4" customFormat="1" ht="12.75">
      <c r="D219" s="12"/>
      <c r="E219" s="12"/>
      <c r="F219" s="12"/>
      <c r="G219" s="12"/>
      <c r="H219" s="12"/>
    </row>
    <row r="220" spans="4:8" s="4" customFormat="1" ht="12.75">
      <c r="D220" s="12"/>
      <c r="E220" s="12"/>
      <c r="F220" s="12"/>
      <c r="G220" s="12"/>
      <c r="H220" s="12"/>
    </row>
    <row r="221" spans="4:8" s="4" customFormat="1" ht="12.75">
      <c r="D221" s="12"/>
      <c r="E221" s="12"/>
      <c r="F221" s="12"/>
      <c r="G221" s="12"/>
      <c r="H221" s="12"/>
    </row>
    <row r="222" spans="4:8" s="4" customFormat="1" ht="12.75">
      <c r="D222" s="12"/>
      <c r="E222" s="12"/>
      <c r="F222" s="12"/>
      <c r="G222" s="12"/>
      <c r="H222" s="12"/>
    </row>
    <row r="223" spans="4:8" s="4" customFormat="1" ht="12.75">
      <c r="D223" s="12"/>
      <c r="E223" s="12"/>
      <c r="F223" s="12"/>
      <c r="G223" s="12"/>
      <c r="H223" s="12"/>
    </row>
    <row r="224" spans="4:8" s="4" customFormat="1" ht="12.75">
      <c r="D224" s="12"/>
      <c r="E224" s="12"/>
      <c r="F224" s="12"/>
      <c r="G224" s="12"/>
      <c r="H224" s="12"/>
    </row>
    <row r="225" spans="4:8" s="4" customFormat="1" ht="12.75">
      <c r="D225" s="12"/>
      <c r="E225" s="12"/>
      <c r="F225" s="12"/>
      <c r="G225" s="12"/>
      <c r="H225" s="12"/>
    </row>
    <row r="226" spans="4:8" s="4" customFormat="1" ht="12.75">
      <c r="D226" s="12"/>
      <c r="E226" s="12"/>
      <c r="F226" s="12"/>
      <c r="G226" s="12"/>
      <c r="H226" s="12"/>
    </row>
    <row r="227" spans="4:8" s="4" customFormat="1" ht="12.75">
      <c r="D227" s="12"/>
      <c r="E227" s="12"/>
      <c r="F227" s="12"/>
      <c r="G227" s="12"/>
      <c r="H227" s="12"/>
    </row>
    <row r="228" spans="4:8" s="4" customFormat="1" ht="12.75">
      <c r="D228" s="12"/>
      <c r="E228" s="12"/>
      <c r="F228" s="12"/>
      <c r="G228" s="12"/>
      <c r="H228" s="12"/>
    </row>
    <row r="229" spans="4:8" s="4" customFormat="1" ht="12.75">
      <c r="D229" s="12"/>
      <c r="E229" s="12"/>
      <c r="F229" s="12"/>
      <c r="G229" s="12"/>
      <c r="H229" s="12"/>
    </row>
    <row r="230" spans="4:8" s="4" customFormat="1" ht="12.75">
      <c r="D230" s="12"/>
      <c r="E230" s="12"/>
      <c r="F230" s="12"/>
      <c r="G230" s="12"/>
      <c r="H230" s="12"/>
    </row>
    <row r="231" spans="4:8" s="4" customFormat="1" ht="12.75">
      <c r="D231" s="12"/>
      <c r="E231" s="12"/>
      <c r="F231" s="12"/>
      <c r="G231" s="12"/>
      <c r="H231" s="12"/>
    </row>
    <row r="232" spans="4:8" s="4" customFormat="1" ht="12.75">
      <c r="D232" s="12"/>
      <c r="E232" s="12"/>
      <c r="F232" s="12"/>
      <c r="G232" s="12"/>
      <c r="H232" s="12"/>
    </row>
    <row r="233" spans="4:8" s="4" customFormat="1" ht="12.75">
      <c r="D233" s="12"/>
      <c r="E233" s="12"/>
      <c r="F233" s="12"/>
      <c r="G233" s="12"/>
      <c r="H233" s="12"/>
    </row>
    <row r="234" spans="4:8" s="4" customFormat="1" ht="12.75">
      <c r="D234" s="12"/>
      <c r="E234" s="12"/>
      <c r="F234" s="12"/>
      <c r="G234" s="12"/>
      <c r="H234" s="12"/>
    </row>
    <row r="235" spans="4:8" s="4" customFormat="1" ht="12.75">
      <c r="D235" s="12"/>
      <c r="E235" s="12"/>
      <c r="F235" s="12"/>
      <c r="G235" s="12"/>
      <c r="H235" s="12"/>
    </row>
    <row r="236" spans="4:8" s="4" customFormat="1" ht="12.75">
      <c r="D236" s="12"/>
      <c r="E236" s="12"/>
      <c r="F236" s="12"/>
      <c r="G236" s="12"/>
      <c r="H236" s="12"/>
    </row>
    <row r="237" spans="4:8" s="4" customFormat="1" ht="12.75">
      <c r="D237" s="12"/>
      <c r="E237" s="12"/>
      <c r="F237" s="12"/>
      <c r="G237" s="12"/>
      <c r="H237" s="12"/>
    </row>
    <row r="238" spans="4:8" s="4" customFormat="1" ht="12.75">
      <c r="D238" s="12"/>
      <c r="E238" s="12"/>
      <c r="F238" s="12"/>
      <c r="G238" s="12"/>
      <c r="H238" s="12"/>
    </row>
    <row r="239" spans="4:8" s="4" customFormat="1" ht="12.75">
      <c r="D239" s="12"/>
      <c r="E239" s="12"/>
      <c r="F239" s="12"/>
      <c r="G239" s="12"/>
      <c r="H239" s="12"/>
    </row>
    <row r="240" spans="4:8" s="4" customFormat="1" ht="12.75">
      <c r="D240" s="12"/>
      <c r="E240" s="12"/>
      <c r="F240" s="12"/>
      <c r="G240" s="12"/>
      <c r="H240" s="12"/>
    </row>
    <row r="241" spans="4:8" s="4" customFormat="1" ht="12.75">
      <c r="D241" s="12"/>
      <c r="E241" s="12"/>
      <c r="F241" s="12"/>
      <c r="G241" s="12"/>
      <c r="H241" s="12"/>
    </row>
    <row r="242" spans="4:8" s="4" customFormat="1" ht="12.75">
      <c r="D242" s="12"/>
      <c r="E242" s="12"/>
      <c r="F242" s="12"/>
      <c r="G242" s="12"/>
      <c r="H242" s="12"/>
    </row>
    <row r="243" spans="4:8" s="4" customFormat="1" ht="12.75">
      <c r="D243" s="12"/>
      <c r="E243" s="12"/>
      <c r="F243" s="12"/>
      <c r="G243" s="12"/>
      <c r="H243" s="12"/>
    </row>
    <row r="244" spans="4:8" s="4" customFormat="1" ht="12.75">
      <c r="D244" s="12"/>
      <c r="E244" s="12"/>
      <c r="F244" s="12"/>
      <c r="G244" s="12"/>
      <c r="H244" s="12"/>
    </row>
    <row r="245" spans="4:8" s="4" customFormat="1" ht="12.75">
      <c r="D245" s="12"/>
      <c r="E245" s="12"/>
      <c r="F245" s="12"/>
      <c r="G245" s="12"/>
      <c r="H245" s="12"/>
    </row>
    <row r="246" spans="4:8" s="4" customFormat="1" ht="12.75">
      <c r="D246" s="12"/>
      <c r="E246" s="12"/>
      <c r="F246" s="12"/>
      <c r="G246" s="12"/>
      <c r="H246" s="12"/>
    </row>
    <row r="247" spans="4:8" s="4" customFormat="1" ht="12.75">
      <c r="D247" s="12"/>
      <c r="E247" s="12"/>
      <c r="F247" s="12"/>
      <c r="G247" s="12"/>
      <c r="H247" s="12"/>
    </row>
    <row r="248" spans="4:8" s="4" customFormat="1" ht="12.75">
      <c r="D248" s="12"/>
      <c r="E248" s="12"/>
      <c r="F248" s="12"/>
      <c r="G248" s="12"/>
      <c r="H248" s="12"/>
    </row>
    <row r="249" spans="4:8" s="4" customFormat="1" ht="12.75">
      <c r="D249" s="12"/>
      <c r="E249" s="12"/>
      <c r="F249" s="12"/>
      <c r="G249" s="12"/>
      <c r="H249" s="12"/>
    </row>
    <row r="250" spans="4:8" s="4" customFormat="1" ht="12.75">
      <c r="D250" s="12"/>
      <c r="E250" s="12"/>
      <c r="F250" s="12"/>
      <c r="G250" s="12"/>
      <c r="H250" s="12"/>
    </row>
    <row r="251" spans="4:8" s="4" customFormat="1" ht="12.75">
      <c r="D251" s="12"/>
      <c r="E251" s="12"/>
      <c r="F251" s="12"/>
      <c r="G251" s="12"/>
      <c r="H251" s="12"/>
    </row>
    <row r="252" spans="4:8" s="4" customFormat="1" ht="12.75">
      <c r="D252" s="12"/>
      <c r="E252" s="12"/>
      <c r="F252" s="12"/>
      <c r="G252" s="12"/>
      <c r="H252" s="12"/>
    </row>
    <row r="253" spans="4:8" s="4" customFormat="1" ht="12.75">
      <c r="D253" s="12"/>
      <c r="E253" s="12"/>
      <c r="F253" s="12"/>
      <c r="G253" s="12"/>
      <c r="H253" s="12"/>
    </row>
    <row r="254" spans="4:8" s="4" customFormat="1" ht="12.75">
      <c r="D254" s="12"/>
      <c r="E254" s="12"/>
      <c r="F254" s="12"/>
      <c r="G254" s="12"/>
      <c r="H254" s="12"/>
    </row>
    <row r="255" spans="4:8" s="4" customFormat="1" ht="12.75">
      <c r="D255" s="12"/>
      <c r="E255" s="12"/>
      <c r="F255" s="12"/>
      <c r="G255" s="12"/>
      <c r="H255" s="12"/>
    </row>
    <row r="256" spans="4:8" s="4" customFormat="1" ht="12.75">
      <c r="D256" s="12"/>
      <c r="E256" s="12"/>
      <c r="F256" s="12"/>
      <c r="G256" s="12"/>
      <c r="H256" s="12"/>
    </row>
    <row r="257" spans="4:8" s="4" customFormat="1" ht="12.75">
      <c r="D257" s="12"/>
      <c r="E257" s="12"/>
      <c r="F257" s="12"/>
      <c r="G257" s="12"/>
      <c r="H257" s="12"/>
    </row>
    <row r="258" spans="4:8" s="4" customFormat="1" ht="12.75">
      <c r="D258" s="12"/>
      <c r="E258" s="12"/>
      <c r="F258" s="12"/>
      <c r="G258" s="12"/>
      <c r="H258" s="12"/>
    </row>
    <row r="259" spans="4:8" s="4" customFormat="1" ht="12.75">
      <c r="D259" s="12"/>
      <c r="E259" s="12"/>
      <c r="F259" s="12"/>
      <c r="G259" s="12"/>
      <c r="H259" s="12"/>
    </row>
    <row r="260" spans="4:8" s="4" customFormat="1" ht="12.75">
      <c r="D260" s="12"/>
      <c r="E260" s="12"/>
      <c r="F260" s="12"/>
      <c r="G260" s="12"/>
      <c r="H260" s="12"/>
    </row>
  </sheetData>
  <mergeCells count="9">
    <mergeCell ref="B4:I4"/>
    <mergeCell ref="B2:H2"/>
    <mergeCell ref="B6:H6"/>
    <mergeCell ref="B7:H7"/>
    <mergeCell ref="B3:I3"/>
    <mergeCell ref="B52:H53"/>
    <mergeCell ref="D10:E10"/>
    <mergeCell ref="G10:H10"/>
    <mergeCell ref="B8:H8"/>
  </mergeCells>
  <printOptions/>
  <pageMargins left="0.75" right="0.47" top="0.73" bottom="0.44" header="0.5" footer="0.5"/>
  <pageSetup fitToHeight="1" fitToWidth="1" horizontalDpi="360" verticalDpi="36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showGridLines="0" workbookViewId="0" topLeftCell="A32">
      <selection activeCell="N39" sqref="N39"/>
    </sheetView>
  </sheetViews>
  <sheetFormatPr defaultColWidth="8.88671875" defaultRowHeight="15"/>
  <cols>
    <col min="1" max="1" width="8.88671875" style="2" customWidth="1"/>
    <col min="2" max="2" width="2.5546875" style="4" customWidth="1"/>
    <col min="3" max="3" width="5.21484375" style="15" customWidth="1"/>
    <col min="4" max="4" width="14.5546875" style="4" customWidth="1"/>
    <col min="5" max="5" width="33.3359375" style="4" customWidth="1"/>
    <col min="6" max="6" width="1.99609375" style="4" customWidth="1"/>
    <col min="7" max="7" width="11.99609375" style="4" customWidth="1"/>
    <col min="8" max="8" width="12.10546875" style="4" customWidth="1"/>
    <col min="9" max="9" width="1.77734375" style="3" customWidth="1"/>
    <col min="10" max="10" width="5.21484375" style="2" customWidth="1"/>
    <col min="11" max="11" width="3.3359375" style="2" customWidth="1"/>
    <col min="12" max="12" width="0" style="2" hidden="1" customWidth="1"/>
    <col min="13" max="16384" width="8.88671875" style="2" customWidth="1"/>
  </cols>
  <sheetData>
    <row r="1" spans="1:20" ht="15">
      <c r="A1" s="1"/>
      <c r="B1" s="50"/>
      <c r="C1" s="51"/>
      <c r="D1" s="50"/>
      <c r="E1" s="50"/>
      <c r="F1" s="50"/>
      <c r="G1" s="50"/>
      <c r="H1" s="50"/>
      <c r="I1" s="55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>
      <c r="A2" s="1"/>
      <c r="B2" s="50"/>
      <c r="C2" s="51"/>
      <c r="D2" s="50"/>
      <c r="E2" s="50"/>
      <c r="F2" s="50"/>
      <c r="G2" s="50"/>
      <c r="H2" s="50"/>
      <c r="I2" s="55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>
      <c r="A3" s="1"/>
      <c r="B3" s="50"/>
      <c r="C3" s="51"/>
      <c r="D3" s="50"/>
      <c r="E3" s="50"/>
      <c r="F3" s="50"/>
      <c r="G3" s="50"/>
      <c r="H3" s="50"/>
      <c r="I3" s="55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16" ht="15.75">
      <c r="A4" s="1"/>
      <c r="B4" s="248" t="str">
        <f>CIS!B2</f>
        <v>TAMCO CORPORATE HOLDINGS BERHAD</v>
      </c>
      <c r="C4" s="248"/>
      <c r="D4" s="248"/>
      <c r="E4" s="248"/>
      <c r="F4" s="248"/>
      <c r="G4" s="248"/>
      <c r="H4" s="248"/>
      <c r="I4" s="249"/>
      <c r="J4" s="1"/>
      <c r="K4" s="1"/>
      <c r="L4" s="1"/>
      <c r="M4" s="1"/>
      <c r="N4" s="1"/>
      <c r="O4" s="1"/>
      <c r="P4" s="1"/>
    </row>
    <row r="5" spans="1:16" ht="15">
      <c r="A5" s="1"/>
      <c r="B5" s="253" t="s">
        <v>8</v>
      </c>
      <c r="C5" s="254"/>
      <c r="D5" s="254"/>
      <c r="E5" s="254"/>
      <c r="F5" s="254"/>
      <c r="G5" s="254"/>
      <c r="H5" s="254"/>
      <c r="I5" s="254"/>
      <c r="J5" s="1"/>
      <c r="K5" s="1"/>
      <c r="L5" s="1"/>
      <c r="M5" s="1"/>
      <c r="N5" s="1"/>
      <c r="O5" s="1"/>
      <c r="P5" s="1"/>
    </row>
    <row r="6" spans="1:16" s="16" customFormat="1" ht="15">
      <c r="A6" s="52"/>
      <c r="B6" s="250" t="str">
        <f>CIS!B4</f>
        <v>(Company No : 6614-W)</v>
      </c>
      <c r="C6" s="250"/>
      <c r="D6" s="250"/>
      <c r="E6" s="250"/>
      <c r="F6" s="250"/>
      <c r="G6" s="250"/>
      <c r="H6" s="250"/>
      <c r="I6" s="249"/>
      <c r="J6" s="1"/>
      <c r="K6" s="1"/>
      <c r="L6" s="1"/>
      <c r="M6" s="1"/>
      <c r="N6" s="1"/>
      <c r="O6" s="1"/>
      <c r="P6" s="1"/>
    </row>
    <row r="7" spans="1:16" s="16" customFormat="1" ht="6.75" customHeight="1">
      <c r="A7" s="52"/>
      <c r="B7" s="74"/>
      <c r="C7" s="74"/>
      <c r="D7" s="74"/>
      <c r="E7" s="74"/>
      <c r="F7" s="74"/>
      <c r="G7" s="74"/>
      <c r="H7" s="74"/>
      <c r="I7" s="73"/>
      <c r="J7" s="1"/>
      <c r="K7" s="1"/>
      <c r="L7" s="73"/>
      <c r="M7" s="1"/>
      <c r="N7" s="1"/>
      <c r="O7" s="1"/>
      <c r="P7" s="1"/>
    </row>
    <row r="8" spans="1:16" s="16" customFormat="1" ht="15.75">
      <c r="A8" s="52"/>
      <c r="B8" s="251" t="s">
        <v>12</v>
      </c>
      <c r="C8" s="251"/>
      <c r="D8" s="251"/>
      <c r="E8" s="251"/>
      <c r="F8" s="251"/>
      <c r="G8" s="251"/>
      <c r="H8" s="251"/>
      <c r="I8" s="249"/>
      <c r="J8" s="1"/>
      <c r="K8" s="1"/>
      <c r="L8" s="1"/>
      <c r="M8" s="1"/>
      <c r="N8" s="1"/>
      <c r="O8" s="1"/>
      <c r="P8" s="1"/>
    </row>
    <row r="9" spans="1:16" s="16" customFormat="1" ht="12.75" customHeight="1">
      <c r="A9" s="52"/>
      <c r="B9" s="252" t="s">
        <v>240</v>
      </c>
      <c r="C9" s="252"/>
      <c r="D9" s="252"/>
      <c r="E9" s="252"/>
      <c r="F9" s="252"/>
      <c r="G9" s="252"/>
      <c r="H9" s="252"/>
      <c r="I9" s="249"/>
      <c r="J9" s="1"/>
      <c r="K9" s="1"/>
      <c r="L9" s="1"/>
      <c r="M9" s="1"/>
      <c r="N9" s="1"/>
      <c r="O9" s="1"/>
      <c r="P9" s="1"/>
    </row>
    <row r="10" spans="1:16" s="19" customFormat="1" ht="15">
      <c r="A10" s="53"/>
      <c r="B10" s="5"/>
      <c r="C10" s="5"/>
      <c r="D10" s="21"/>
      <c r="E10" s="21"/>
      <c r="F10" s="21"/>
      <c r="G10" s="21" t="s">
        <v>35</v>
      </c>
      <c r="H10" s="21" t="s">
        <v>35</v>
      </c>
      <c r="I10" s="21"/>
      <c r="J10" s="1"/>
      <c r="K10" s="1"/>
      <c r="L10" s="21" t="s">
        <v>35</v>
      </c>
      <c r="M10" s="1"/>
      <c r="N10" s="1"/>
      <c r="O10" s="1"/>
      <c r="P10" s="1"/>
    </row>
    <row r="11" spans="1:16" s="19" customFormat="1" ht="15">
      <c r="A11" s="53"/>
      <c r="B11" s="5"/>
      <c r="C11" s="18"/>
      <c r="D11" s="20"/>
      <c r="E11" s="20"/>
      <c r="F11" s="20"/>
      <c r="G11" s="20" t="s">
        <v>238</v>
      </c>
      <c r="H11" s="20" t="s">
        <v>96</v>
      </c>
      <c r="I11" s="18"/>
      <c r="J11" s="1"/>
      <c r="K11" s="1"/>
      <c r="L11" s="20" t="s">
        <v>93</v>
      </c>
      <c r="M11" s="1"/>
      <c r="N11" s="1"/>
      <c r="O11" s="1"/>
      <c r="P11" s="1"/>
    </row>
    <row r="12" spans="1:16" s="19" customFormat="1" ht="15">
      <c r="A12" s="53"/>
      <c r="B12" s="5"/>
      <c r="C12" s="5"/>
      <c r="D12" s="21"/>
      <c r="E12" s="21"/>
      <c r="F12" s="21"/>
      <c r="G12" s="21" t="s">
        <v>32</v>
      </c>
      <c r="H12" s="21" t="s">
        <v>32</v>
      </c>
      <c r="I12" s="21"/>
      <c r="J12" s="1"/>
      <c r="K12" s="1"/>
      <c r="L12" s="21" t="s">
        <v>32</v>
      </c>
      <c r="M12" s="1"/>
      <c r="N12" s="1"/>
      <c r="O12" s="1"/>
      <c r="P12" s="1"/>
    </row>
    <row r="13" spans="1:16" s="19" customFormat="1" ht="15">
      <c r="A13" s="53"/>
      <c r="B13" s="5"/>
      <c r="C13" s="5"/>
      <c r="D13" s="21"/>
      <c r="E13" s="21"/>
      <c r="F13" s="21"/>
      <c r="G13" s="21" t="s">
        <v>67</v>
      </c>
      <c r="H13" s="21" t="s">
        <v>68</v>
      </c>
      <c r="I13" s="21"/>
      <c r="J13" s="1"/>
      <c r="K13" s="1"/>
      <c r="L13" s="21" t="s">
        <v>67</v>
      </c>
      <c r="M13" s="1"/>
      <c r="N13" s="1"/>
      <c r="O13" s="1"/>
      <c r="P13" s="1"/>
    </row>
    <row r="14" spans="1:16" s="16" customFormat="1" ht="15">
      <c r="A14" s="52"/>
      <c r="B14" s="8" t="s">
        <v>36</v>
      </c>
      <c r="C14" s="4"/>
      <c r="D14" s="4"/>
      <c r="E14" s="4"/>
      <c r="F14" s="4"/>
      <c r="G14" s="4"/>
      <c r="H14" s="4"/>
      <c r="I14" s="4"/>
      <c r="J14" s="1"/>
      <c r="K14" s="1"/>
      <c r="L14" s="4"/>
      <c r="M14" s="1"/>
      <c r="N14" s="1"/>
      <c r="O14" s="1"/>
      <c r="P14" s="1"/>
    </row>
    <row r="15" spans="1:16" s="16" customFormat="1" ht="15">
      <c r="A15" s="52"/>
      <c r="B15" s="4" t="s">
        <v>22</v>
      </c>
      <c r="C15" s="4"/>
      <c r="D15" s="4"/>
      <c r="E15" s="4"/>
      <c r="F15" s="4"/>
      <c r="G15" s="4">
        <v>59068</v>
      </c>
      <c r="H15" s="4">
        <v>58814</v>
      </c>
      <c r="I15" s="4"/>
      <c r="J15" s="1"/>
      <c r="K15" s="1"/>
      <c r="L15" s="75">
        <v>59752</v>
      </c>
      <c r="M15" s="1"/>
      <c r="N15" s="1"/>
      <c r="O15" s="1"/>
      <c r="P15" s="1"/>
    </row>
    <row r="16" spans="1:16" s="16" customFormat="1" ht="15">
      <c r="A16" s="52"/>
      <c r="B16" s="4" t="s">
        <v>23</v>
      </c>
      <c r="C16" s="4"/>
      <c r="D16" s="4"/>
      <c r="E16" s="4"/>
      <c r="F16" s="4"/>
      <c r="G16" s="4">
        <v>5367</v>
      </c>
      <c r="H16" s="4">
        <v>8509</v>
      </c>
      <c r="I16" s="4"/>
      <c r="J16" s="1"/>
      <c r="K16" s="1"/>
      <c r="L16" s="75">
        <v>6064</v>
      </c>
      <c r="M16" s="1"/>
      <c r="N16" s="1"/>
      <c r="O16" s="1"/>
      <c r="P16" s="1"/>
    </row>
    <row r="17" spans="1:16" s="16" customFormat="1" ht="15">
      <c r="A17" s="52"/>
      <c r="B17" s="4" t="s">
        <v>39</v>
      </c>
      <c r="C17" s="4"/>
      <c r="D17" s="4"/>
      <c r="E17" s="4"/>
      <c r="F17" s="4"/>
      <c r="G17" s="4">
        <v>18977</v>
      </c>
      <c r="H17" s="4">
        <v>14505</v>
      </c>
      <c r="I17" s="4"/>
      <c r="J17" s="1"/>
      <c r="K17" s="1"/>
      <c r="L17" s="75">
        <v>14176</v>
      </c>
      <c r="M17" s="1"/>
      <c r="N17" s="1"/>
      <c r="O17" s="1"/>
      <c r="P17" s="1"/>
    </row>
    <row r="18" spans="1:16" s="16" customFormat="1" ht="15">
      <c r="A18" s="52"/>
      <c r="B18" s="4" t="s">
        <v>37</v>
      </c>
      <c r="C18" s="4"/>
      <c r="D18" s="4"/>
      <c r="E18" s="4"/>
      <c r="F18" s="4"/>
      <c r="G18" s="4"/>
      <c r="H18" s="4"/>
      <c r="I18" s="4"/>
      <c r="J18" s="1"/>
      <c r="K18" s="1"/>
      <c r="L18" s="75"/>
      <c r="M18" s="1"/>
      <c r="N18" s="1"/>
      <c r="O18" s="1"/>
      <c r="P18" s="1"/>
    </row>
    <row r="19" spans="1:16" s="16" customFormat="1" ht="15">
      <c r="A19" s="52"/>
      <c r="B19" s="4"/>
      <c r="C19" s="4" t="s">
        <v>250</v>
      </c>
      <c r="D19" s="4"/>
      <c r="E19" s="4"/>
      <c r="F19" s="4"/>
      <c r="G19" s="4">
        <v>7921</v>
      </c>
      <c r="H19" s="4">
        <v>5001</v>
      </c>
      <c r="I19" s="4"/>
      <c r="J19" s="1"/>
      <c r="K19" s="1"/>
      <c r="L19" s="75">
        <v>5070</v>
      </c>
      <c r="M19" s="1"/>
      <c r="N19" s="1"/>
      <c r="O19" s="1"/>
      <c r="P19" s="1"/>
    </row>
    <row r="20" spans="1:16" s="16" customFormat="1" ht="15">
      <c r="A20" s="52"/>
      <c r="B20" s="4" t="s">
        <v>38</v>
      </c>
      <c r="C20" s="4"/>
      <c r="D20" s="4"/>
      <c r="E20" s="4"/>
      <c r="F20" s="4"/>
      <c r="G20" s="4">
        <v>5300</v>
      </c>
      <c r="H20" s="4">
        <v>5069</v>
      </c>
      <c r="I20" s="4"/>
      <c r="J20" s="1"/>
      <c r="K20" s="1"/>
      <c r="L20" s="75">
        <v>4971</v>
      </c>
      <c r="M20" s="1"/>
      <c r="N20" s="1"/>
      <c r="O20" s="1"/>
      <c r="P20" s="1"/>
    </row>
    <row r="21" spans="1:16" s="16" customFormat="1" ht="8.25" customHeight="1">
      <c r="A21" s="52"/>
      <c r="B21" s="4"/>
      <c r="C21" s="4"/>
      <c r="D21" s="4"/>
      <c r="E21" s="4"/>
      <c r="F21" s="4"/>
      <c r="G21" s="4"/>
      <c r="H21" s="4"/>
      <c r="I21" s="4"/>
      <c r="J21" s="1"/>
      <c r="K21" s="1"/>
      <c r="L21" s="75"/>
      <c r="M21" s="1"/>
      <c r="N21" s="1"/>
      <c r="O21" s="1"/>
      <c r="P21" s="1"/>
    </row>
    <row r="22" spans="1:16" s="37" customFormat="1" ht="15">
      <c r="A22" s="56"/>
      <c r="B22" s="4" t="s">
        <v>40</v>
      </c>
      <c r="C22" s="4"/>
      <c r="D22" s="4"/>
      <c r="E22" s="4"/>
      <c r="F22" s="4"/>
      <c r="G22" s="4"/>
      <c r="H22" s="4"/>
      <c r="I22" s="4"/>
      <c r="J22" s="1"/>
      <c r="K22" s="1"/>
      <c r="L22" s="80"/>
      <c r="M22" s="1"/>
      <c r="N22" s="1"/>
      <c r="O22" s="1"/>
      <c r="P22" s="1"/>
    </row>
    <row r="23" spans="1:16" ht="15">
      <c r="A23" s="1"/>
      <c r="C23" s="4" t="s">
        <v>84</v>
      </c>
      <c r="F23" s="77"/>
      <c r="G23" s="229">
        <v>100026</v>
      </c>
      <c r="H23" s="229">
        <v>86745</v>
      </c>
      <c r="I23" s="199"/>
      <c r="J23" s="1"/>
      <c r="K23" s="1"/>
      <c r="L23" s="78">
        <v>99795</v>
      </c>
      <c r="M23" s="1"/>
      <c r="N23" s="1"/>
      <c r="O23" s="1"/>
      <c r="P23" s="1"/>
    </row>
    <row r="24" spans="1:16" ht="15">
      <c r="A24" s="1"/>
      <c r="C24" s="4" t="s">
        <v>41</v>
      </c>
      <c r="F24" s="79"/>
      <c r="G24" s="11">
        <v>141766</v>
      </c>
      <c r="H24" s="11">
        <v>148992</v>
      </c>
      <c r="I24" s="230"/>
      <c r="J24" s="1"/>
      <c r="K24" s="1"/>
      <c r="L24" s="80">
        <v>167440</v>
      </c>
      <c r="M24" s="1"/>
      <c r="N24" s="1"/>
      <c r="O24" s="1"/>
      <c r="P24" s="1"/>
    </row>
    <row r="25" spans="1:16" ht="15">
      <c r="A25" s="1"/>
      <c r="C25" s="4" t="s">
        <v>42</v>
      </c>
      <c r="F25" s="79"/>
      <c r="G25" s="11">
        <v>18442</v>
      </c>
      <c r="H25" s="11">
        <v>11077</v>
      </c>
      <c r="I25" s="230"/>
      <c r="J25" s="1"/>
      <c r="K25" s="1"/>
      <c r="L25" s="80">
        <v>15778</v>
      </c>
      <c r="M25" s="1"/>
      <c r="N25" s="1"/>
      <c r="O25" s="1"/>
      <c r="P25" s="1"/>
    </row>
    <row r="26" spans="1:16" ht="15">
      <c r="A26" s="1"/>
      <c r="C26" s="4" t="s">
        <v>43</v>
      </c>
      <c r="F26" s="79"/>
      <c r="G26" s="11">
        <v>360</v>
      </c>
      <c r="H26" s="11">
        <v>1209</v>
      </c>
      <c r="I26" s="230"/>
      <c r="J26" s="1"/>
      <c r="K26" s="1"/>
      <c r="L26" s="80">
        <v>356</v>
      </c>
      <c r="M26" s="1"/>
      <c r="N26" s="1"/>
      <c r="O26" s="1"/>
      <c r="P26" s="1"/>
    </row>
    <row r="27" spans="1:16" ht="15">
      <c r="A27" s="1"/>
      <c r="C27" s="4" t="s">
        <v>44</v>
      </c>
      <c r="F27" s="79"/>
      <c r="G27" s="11">
        <v>11336</v>
      </c>
      <c r="H27" s="11">
        <v>22227</v>
      </c>
      <c r="I27" s="230"/>
      <c r="J27" s="1"/>
      <c r="K27" s="1"/>
      <c r="L27" s="80">
        <v>19336</v>
      </c>
      <c r="M27" s="1"/>
      <c r="N27" s="1"/>
      <c r="O27" s="1"/>
      <c r="P27" s="1"/>
    </row>
    <row r="28" spans="1:16" ht="15">
      <c r="A28" s="1"/>
      <c r="C28" s="4" t="s">
        <v>45</v>
      </c>
      <c r="F28" s="79"/>
      <c r="G28" s="198">
        <v>9502</v>
      </c>
      <c r="H28" s="198">
        <v>13597</v>
      </c>
      <c r="I28" s="230"/>
      <c r="J28" s="1"/>
      <c r="K28" s="1"/>
      <c r="L28" s="80">
        <v>5796</v>
      </c>
      <c r="M28" s="1"/>
      <c r="N28" s="1"/>
      <c r="O28" s="1"/>
      <c r="P28" s="1"/>
    </row>
    <row r="29" spans="1:16" ht="15">
      <c r="A29" s="1"/>
      <c r="C29" s="4"/>
      <c r="F29" s="79"/>
      <c r="G29" s="11"/>
      <c r="H29" s="11"/>
      <c r="I29" s="230"/>
      <c r="J29" s="1"/>
      <c r="K29" s="1"/>
      <c r="L29" s="78"/>
      <c r="M29" s="1"/>
      <c r="N29" s="1"/>
      <c r="O29" s="1"/>
      <c r="P29" s="1"/>
    </row>
    <row r="30" spans="1:16" ht="15">
      <c r="A30" s="1"/>
      <c r="C30" s="4"/>
      <c r="F30" s="79"/>
      <c r="G30" s="198">
        <v>281432</v>
      </c>
      <c r="H30" s="198">
        <v>283847</v>
      </c>
      <c r="I30" s="230"/>
      <c r="J30" s="1"/>
      <c r="K30" s="1"/>
      <c r="L30" s="76">
        <f>SUM(L23:L29)</f>
        <v>308501</v>
      </c>
      <c r="M30" s="1"/>
      <c r="N30" s="1"/>
      <c r="O30" s="1"/>
      <c r="P30" s="1"/>
    </row>
    <row r="31" spans="1:16" ht="15">
      <c r="A31" s="1"/>
      <c r="B31" s="4" t="s">
        <v>46</v>
      </c>
      <c r="C31" s="4"/>
      <c r="F31" s="79"/>
      <c r="G31" s="11"/>
      <c r="H31" s="11"/>
      <c r="I31" s="230"/>
      <c r="J31" s="1"/>
      <c r="K31" s="1"/>
      <c r="L31" s="80"/>
      <c r="M31" s="1"/>
      <c r="N31" s="1"/>
      <c r="O31" s="1"/>
      <c r="P31" s="1"/>
    </row>
    <row r="32" spans="1:16" ht="15">
      <c r="A32" s="1"/>
      <c r="C32" s="4" t="s">
        <v>48</v>
      </c>
      <c r="F32" s="79"/>
      <c r="G32" s="11">
        <v>61852</v>
      </c>
      <c r="H32" s="11">
        <v>68911</v>
      </c>
      <c r="I32" s="230"/>
      <c r="J32" s="1"/>
      <c r="K32" s="1"/>
      <c r="L32" s="80">
        <v>78511</v>
      </c>
      <c r="M32" s="1"/>
      <c r="N32" s="1"/>
      <c r="O32" s="1"/>
      <c r="P32" s="1"/>
    </row>
    <row r="33" spans="1:16" ht="15">
      <c r="A33" s="1"/>
      <c r="C33" s="4" t="s">
        <v>49</v>
      </c>
      <c r="F33" s="79"/>
      <c r="G33" s="11">
        <v>24176</v>
      </c>
      <c r="H33" s="11">
        <v>15841</v>
      </c>
      <c r="I33" s="230"/>
      <c r="J33" s="1"/>
      <c r="K33" s="1"/>
      <c r="L33" s="80">
        <v>14505</v>
      </c>
      <c r="M33" s="1"/>
      <c r="N33" s="1"/>
      <c r="O33" s="1"/>
      <c r="P33" s="1"/>
    </row>
    <row r="34" spans="1:16" ht="15">
      <c r="A34" s="1"/>
      <c r="C34" s="4" t="s">
        <v>51</v>
      </c>
      <c r="F34" s="79"/>
      <c r="G34" s="11">
        <v>1985</v>
      </c>
      <c r="H34" s="11">
        <v>1142</v>
      </c>
      <c r="I34" s="230"/>
      <c r="J34" s="1"/>
      <c r="K34" s="1"/>
      <c r="L34" s="80">
        <v>2259</v>
      </c>
      <c r="M34" s="1"/>
      <c r="N34" s="1"/>
      <c r="O34" s="1"/>
      <c r="P34" s="1"/>
    </row>
    <row r="35" spans="1:16" ht="15">
      <c r="A35" s="1"/>
      <c r="C35" s="4" t="s">
        <v>47</v>
      </c>
      <c r="F35" s="79"/>
      <c r="G35" s="11">
        <v>66267</v>
      </c>
      <c r="H35" s="11">
        <v>73799</v>
      </c>
      <c r="I35" s="230"/>
      <c r="J35" s="1"/>
      <c r="K35" s="1"/>
      <c r="L35" s="80">
        <v>68033</v>
      </c>
      <c r="M35" s="1"/>
      <c r="N35" s="1"/>
      <c r="O35" s="1"/>
      <c r="P35" s="1"/>
    </row>
    <row r="36" spans="1:16" ht="15">
      <c r="A36" s="1"/>
      <c r="C36" s="4" t="s">
        <v>50</v>
      </c>
      <c r="F36" s="79"/>
      <c r="G36" s="198">
        <v>-97</v>
      </c>
      <c r="H36" s="198">
        <v>93</v>
      </c>
      <c r="I36" s="230"/>
      <c r="J36" s="1"/>
      <c r="K36" s="1"/>
      <c r="L36" s="80">
        <v>93</v>
      </c>
      <c r="M36" s="1"/>
      <c r="N36" s="1"/>
      <c r="O36" s="1"/>
      <c r="P36" s="1"/>
    </row>
    <row r="37" spans="1:16" ht="15" hidden="1">
      <c r="A37" s="1"/>
      <c r="C37" s="4" t="s">
        <v>65</v>
      </c>
      <c r="F37" s="79"/>
      <c r="G37" s="11">
        <v>0</v>
      </c>
      <c r="H37" s="11">
        <v>0</v>
      </c>
      <c r="I37" s="230"/>
      <c r="J37" s="1"/>
      <c r="K37" s="1"/>
      <c r="L37" s="80">
        <v>0</v>
      </c>
      <c r="M37" s="1"/>
      <c r="N37" s="1"/>
      <c r="O37" s="1"/>
      <c r="P37" s="1"/>
    </row>
    <row r="38" spans="1:16" ht="9" customHeight="1">
      <c r="A38" s="1"/>
      <c r="C38" s="4"/>
      <c r="F38" s="79"/>
      <c r="G38" s="11"/>
      <c r="H38" s="11"/>
      <c r="I38" s="230"/>
      <c r="J38" s="1"/>
      <c r="K38" s="1"/>
      <c r="L38" s="78"/>
      <c r="M38" s="1"/>
      <c r="N38" s="1"/>
      <c r="O38" s="1"/>
      <c r="P38" s="1"/>
    </row>
    <row r="39" spans="1:16" ht="15">
      <c r="A39" s="1"/>
      <c r="C39" s="4"/>
      <c r="F39" s="79"/>
      <c r="G39" s="198">
        <v>154183</v>
      </c>
      <c r="H39" s="198">
        <v>159786</v>
      </c>
      <c r="I39" s="230"/>
      <c r="J39" s="1"/>
      <c r="K39" s="1"/>
      <c r="L39" s="76">
        <f>SUM(L32:L38)</f>
        <v>163401</v>
      </c>
      <c r="M39" s="1"/>
      <c r="N39" s="1"/>
      <c r="O39" s="1"/>
      <c r="P39" s="1"/>
    </row>
    <row r="40" spans="1:16" ht="15">
      <c r="A40" s="1"/>
      <c r="C40" s="4"/>
      <c r="F40" s="81"/>
      <c r="G40" s="198"/>
      <c r="H40" s="198"/>
      <c r="I40" s="200"/>
      <c r="J40" s="1"/>
      <c r="K40" s="1"/>
      <c r="L40" s="76"/>
      <c r="M40" s="1"/>
      <c r="N40" s="1"/>
      <c r="O40" s="1"/>
      <c r="P40" s="1"/>
    </row>
    <row r="41" spans="1:16" ht="9.75" customHeight="1">
      <c r="A41" s="1"/>
      <c r="C41" s="4"/>
      <c r="I41" s="4"/>
      <c r="J41" s="1"/>
      <c r="K41" s="1"/>
      <c r="L41" s="75"/>
      <c r="M41" s="1"/>
      <c r="N41" s="1"/>
      <c r="O41" s="1"/>
      <c r="P41" s="1"/>
    </row>
    <row r="42" spans="1:16" ht="15">
      <c r="A42" s="1"/>
      <c r="B42" s="4" t="s">
        <v>52</v>
      </c>
      <c r="C42" s="4"/>
      <c r="G42" s="198">
        <v>127249</v>
      </c>
      <c r="H42" s="198">
        <v>124061</v>
      </c>
      <c r="I42" s="4"/>
      <c r="J42" s="1"/>
      <c r="K42" s="1"/>
      <c r="L42" s="75">
        <f>L30-L39</f>
        <v>145100</v>
      </c>
      <c r="M42" s="1"/>
      <c r="N42" s="1"/>
      <c r="O42" s="1"/>
      <c r="P42" s="1"/>
    </row>
    <row r="43" spans="1:16" ht="15">
      <c r="A43" s="1"/>
      <c r="C43" s="4"/>
      <c r="I43" s="4"/>
      <c r="J43" s="1"/>
      <c r="K43" s="1"/>
      <c r="L43" s="78"/>
      <c r="M43" s="1"/>
      <c r="N43" s="1"/>
      <c r="O43" s="1"/>
      <c r="P43" s="1"/>
    </row>
    <row r="44" spans="1:16" ht="15.75" thickBot="1">
      <c r="A44" s="1"/>
      <c r="C44" s="4"/>
      <c r="G44" s="231">
        <v>223882</v>
      </c>
      <c r="H44" s="231">
        <v>215959</v>
      </c>
      <c r="I44" s="4"/>
      <c r="J44" s="1"/>
      <c r="K44" s="1"/>
      <c r="L44" s="82">
        <f>SUM(L15:L20)+L42</f>
        <v>235133</v>
      </c>
      <c r="M44" s="1"/>
      <c r="N44" s="1"/>
      <c r="O44" s="1"/>
      <c r="P44" s="1"/>
    </row>
    <row r="45" spans="1:16" ht="15.75" thickTop="1">
      <c r="A45" s="1"/>
      <c r="B45" s="8" t="s">
        <v>53</v>
      </c>
      <c r="C45" s="4"/>
      <c r="I45" s="4"/>
      <c r="J45" s="1"/>
      <c r="K45" s="1"/>
      <c r="L45" s="75"/>
      <c r="M45" s="1"/>
      <c r="N45" s="1"/>
      <c r="O45" s="1"/>
      <c r="P45" s="1"/>
    </row>
    <row r="46" spans="1:16" ht="15">
      <c r="A46" s="1"/>
      <c r="B46" s="4" t="s">
        <v>54</v>
      </c>
      <c r="C46" s="4"/>
      <c r="G46" s="4">
        <v>129744</v>
      </c>
      <c r="H46" s="4">
        <v>112244</v>
      </c>
      <c r="I46" s="4"/>
      <c r="J46" s="1"/>
      <c r="K46" s="1"/>
      <c r="L46" s="75">
        <v>129744</v>
      </c>
      <c r="M46" s="1"/>
      <c r="N46" s="1"/>
      <c r="O46" s="1"/>
      <c r="P46" s="1"/>
    </row>
    <row r="47" spans="1:16" ht="15">
      <c r="A47" s="1"/>
      <c r="B47" s="4" t="s">
        <v>30</v>
      </c>
      <c r="C47" s="4"/>
      <c r="G47" s="4">
        <v>-3616</v>
      </c>
      <c r="H47" s="4">
        <v>-3996</v>
      </c>
      <c r="I47" s="4"/>
      <c r="J47" s="1"/>
      <c r="K47" s="1"/>
      <c r="L47" s="75">
        <v>-4305</v>
      </c>
      <c r="M47" s="1"/>
      <c r="N47" s="1"/>
      <c r="O47" s="1"/>
      <c r="P47" s="1"/>
    </row>
    <row r="48" spans="1:16" ht="15">
      <c r="A48" s="1"/>
      <c r="B48" s="4" t="s">
        <v>92</v>
      </c>
      <c r="C48" s="4"/>
      <c r="G48" s="198">
        <v>13455</v>
      </c>
      <c r="H48" s="198">
        <v>22337</v>
      </c>
      <c r="I48" s="4"/>
      <c r="J48" s="1"/>
      <c r="K48" s="1"/>
      <c r="L48" s="75">
        <v>24523</v>
      </c>
      <c r="M48" s="1"/>
      <c r="N48" s="1"/>
      <c r="O48" s="1"/>
      <c r="P48" s="1"/>
    </row>
    <row r="49" spans="1:16" ht="15">
      <c r="A49" s="1"/>
      <c r="C49" s="4"/>
      <c r="I49" s="4"/>
      <c r="J49" s="1"/>
      <c r="K49" s="1"/>
      <c r="L49" s="78"/>
      <c r="M49" s="1"/>
      <c r="N49" s="1"/>
      <c r="O49" s="1"/>
      <c r="P49" s="1"/>
    </row>
    <row r="50" spans="1:16" ht="15">
      <c r="A50" s="1"/>
      <c r="B50" s="4" t="s">
        <v>55</v>
      </c>
      <c r="C50" s="4"/>
      <c r="G50" s="4">
        <v>139583</v>
      </c>
      <c r="H50" s="4">
        <v>130585</v>
      </c>
      <c r="I50" s="4"/>
      <c r="J50" s="1"/>
      <c r="K50" s="1"/>
      <c r="L50" s="75">
        <f>SUM(L46:L49)</f>
        <v>149962</v>
      </c>
      <c r="M50" s="1"/>
      <c r="N50" s="1"/>
      <c r="O50" s="1"/>
      <c r="P50" s="1"/>
    </row>
    <row r="51" spans="1:16" ht="15">
      <c r="A51" s="1"/>
      <c r="C51" s="4"/>
      <c r="I51" s="4"/>
      <c r="J51" s="1"/>
      <c r="K51" s="1"/>
      <c r="L51" s="75"/>
      <c r="M51" s="1"/>
      <c r="N51" s="1"/>
      <c r="O51" s="1"/>
      <c r="P51" s="1"/>
    </row>
    <row r="52" spans="1:16" ht="15" hidden="1">
      <c r="A52" s="1"/>
      <c r="B52" s="4" t="s">
        <v>110</v>
      </c>
      <c r="C52" s="4"/>
      <c r="G52" s="4">
        <v>0</v>
      </c>
      <c r="H52" s="4">
        <v>0</v>
      </c>
      <c r="I52" s="4"/>
      <c r="J52" s="1"/>
      <c r="K52" s="1"/>
      <c r="L52" s="75"/>
      <c r="M52" s="1"/>
      <c r="N52" s="1"/>
      <c r="O52" s="1"/>
      <c r="P52" s="1"/>
    </row>
    <row r="53" spans="1:16" ht="15" hidden="1">
      <c r="A53" s="1"/>
      <c r="C53" s="4"/>
      <c r="I53" s="4"/>
      <c r="J53" s="1"/>
      <c r="K53" s="1"/>
      <c r="L53" s="75"/>
      <c r="M53" s="1"/>
      <c r="N53" s="1"/>
      <c r="O53" s="1"/>
      <c r="P53" s="1"/>
    </row>
    <row r="54" spans="1:16" ht="15">
      <c r="A54" s="1"/>
      <c r="B54" s="4" t="s">
        <v>110</v>
      </c>
      <c r="C54" s="4"/>
      <c r="G54" s="4">
        <v>66.667</v>
      </c>
      <c r="H54" s="4">
        <v>0</v>
      </c>
      <c r="I54" s="4"/>
      <c r="J54" s="1"/>
      <c r="K54" s="1"/>
      <c r="L54" s="75"/>
      <c r="M54" s="1"/>
      <c r="N54" s="1"/>
      <c r="O54" s="1"/>
      <c r="P54" s="1"/>
    </row>
    <row r="55" spans="1:16" ht="15">
      <c r="A55" s="1"/>
      <c r="B55" s="4" t="s">
        <v>56</v>
      </c>
      <c r="C55" s="4"/>
      <c r="G55" s="4">
        <v>2888</v>
      </c>
      <c r="H55" s="4">
        <v>3856</v>
      </c>
      <c r="I55" s="4"/>
      <c r="J55" s="1"/>
      <c r="K55" s="1"/>
      <c r="L55" s="75">
        <v>3835</v>
      </c>
      <c r="M55" s="1"/>
      <c r="N55" s="1"/>
      <c r="O55" s="1"/>
      <c r="P55" s="1"/>
    </row>
    <row r="56" spans="1:16" ht="15">
      <c r="A56" s="1"/>
      <c r="B56" s="4" t="s">
        <v>6</v>
      </c>
      <c r="C56" s="4"/>
      <c r="G56" s="4">
        <v>80000</v>
      </c>
      <c r="H56" s="4">
        <v>80000</v>
      </c>
      <c r="I56" s="4"/>
      <c r="J56" s="1"/>
      <c r="K56" s="1"/>
      <c r="L56" s="75">
        <v>80000</v>
      </c>
      <c r="M56" s="1"/>
      <c r="N56" s="1"/>
      <c r="O56" s="1"/>
      <c r="P56" s="1"/>
    </row>
    <row r="57" spans="1:16" ht="15">
      <c r="A57" s="1"/>
      <c r="B57" s="4" t="s">
        <v>7</v>
      </c>
      <c r="C57" s="4"/>
      <c r="G57" s="4">
        <v>590</v>
      </c>
      <c r="H57" s="4">
        <v>746</v>
      </c>
      <c r="I57" s="4"/>
      <c r="J57" s="1"/>
      <c r="K57" s="1"/>
      <c r="L57" s="75">
        <v>561</v>
      </c>
      <c r="M57" s="1"/>
      <c r="N57" s="1"/>
      <c r="O57" s="1"/>
      <c r="P57" s="1"/>
    </row>
    <row r="58" spans="1:16" ht="15">
      <c r="A58" s="1"/>
      <c r="B58" s="4" t="s">
        <v>57</v>
      </c>
      <c r="C58" s="4"/>
      <c r="G58" s="198">
        <v>754</v>
      </c>
      <c r="H58" s="198">
        <v>772</v>
      </c>
      <c r="I58" s="4"/>
      <c r="J58" s="1"/>
      <c r="K58" s="1"/>
      <c r="L58" s="75">
        <f>186+589</f>
        <v>775</v>
      </c>
      <c r="M58" s="1"/>
      <c r="N58" s="1"/>
      <c r="O58" s="1"/>
      <c r="P58" s="1"/>
    </row>
    <row r="59" spans="1:16" ht="10.5" customHeight="1">
      <c r="A59" s="1"/>
      <c r="C59" s="4"/>
      <c r="I59" s="4"/>
      <c r="J59" s="1"/>
      <c r="K59" s="1"/>
      <c r="L59" s="78"/>
      <c r="M59" s="1"/>
      <c r="N59" s="1"/>
      <c r="O59" s="1"/>
      <c r="P59" s="1"/>
    </row>
    <row r="60" spans="1:16" ht="15.75" thickBot="1">
      <c r="A60" s="1"/>
      <c r="C60" s="4"/>
      <c r="G60" s="231">
        <v>223881.667</v>
      </c>
      <c r="H60" s="231">
        <v>215959</v>
      </c>
      <c r="I60" s="4"/>
      <c r="J60" s="1"/>
      <c r="K60" s="1"/>
      <c r="L60" s="82">
        <f>SUM(L50:L59)</f>
        <v>235133</v>
      </c>
      <c r="M60" s="1"/>
      <c r="N60" s="1"/>
      <c r="O60" s="1"/>
      <c r="P60" s="1"/>
    </row>
    <row r="61" spans="1:16" ht="15.75" thickTop="1">
      <c r="A61" s="1"/>
      <c r="C61" s="4"/>
      <c r="I61" s="4"/>
      <c r="J61" s="1"/>
      <c r="K61" s="1"/>
      <c r="L61" s="80"/>
      <c r="M61" s="1"/>
      <c r="N61" s="1"/>
      <c r="O61" s="1"/>
      <c r="P61" s="1"/>
    </row>
    <row r="62" spans="1:16" ht="15">
      <c r="A62" s="1"/>
      <c r="B62" s="4" t="s">
        <v>69</v>
      </c>
      <c r="C62" s="4"/>
      <c r="G62" s="232">
        <v>0.4236766247379455</v>
      </c>
      <c r="H62" s="232">
        <v>0.45660347100958626</v>
      </c>
      <c r="I62" s="4"/>
      <c r="J62" s="1"/>
      <c r="K62" s="1"/>
      <c r="L62" s="111">
        <f>(L50-L17-L16-L20)/259488</f>
        <v>0.4807582624244666</v>
      </c>
      <c r="M62" s="1"/>
      <c r="N62" s="1"/>
      <c r="O62" s="1"/>
      <c r="P62" s="1"/>
    </row>
    <row r="63" spans="1:16" ht="15">
      <c r="A63" s="1"/>
      <c r="C63" s="4"/>
      <c r="I63" s="4"/>
      <c r="J63" s="1"/>
      <c r="K63" s="1"/>
      <c r="L63" s="80"/>
      <c r="M63" s="1"/>
      <c r="N63" s="1"/>
      <c r="O63" s="1"/>
      <c r="P63" s="1"/>
    </row>
    <row r="64" spans="1:16" ht="15">
      <c r="A64" s="1"/>
      <c r="B64" s="247" t="s">
        <v>229</v>
      </c>
      <c r="C64" s="236"/>
      <c r="D64" s="236"/>
      <c r="E64" s="236"/>
      <c r="F64" s="236"/>
      <c r="G64" s="236"/>
      <c r="H64" s="236"/>
      <c r="I64" s="236"/>
      <c r="J64" s="1"/>
      <c r="K64" s="1"/>
      <c r="L64" s="1"/>
      <c r="M64" s="1"/>
      <c r="N64" s="1"/>
      <c r="O64" s="1"/>
      <c r="P64" s="1"/>
    </row>
    <row r="65" spans="1:16" ht="15">
      <c r="A65" s="1"/>
      <c r="B65" s="236"/>
      <c r="C65" s="236"/>
      <c r="D65" s="236"/>
      <c r="E65" s="236"/>
      <c r="F65" s="236"/>
      <c r="G65" s="236"/>
      <c r="H65" s="236"/>
      <c r="I65" s="236"/>
      <c r="J65" s="1"/>
      <c r="K65" s="1"/>
      <c r="L65" s="1"/>
      <c r="M65" s="1"/>
      <c r="N65" s="1"/>
      <c r="O65" s="1"/>
      <c r="P65" s="1"/>
    </row>
    <row r="66" spans="1:16" ht="15">
      <c r="A66" s="1"/>
      <c r="B66" s="2"/>
      <c r="C66" s="2"/>
      <c r="D66" s="2"/>
      <c r="E66" s="2"/>
      <c r="F66" s="2"/>
      <c r="G66" s="2"/>
      <c r="H66" s="2"/>
      <c r="I66" s="2"/>
      <c r="J66" s="1"/>
      <c r="K66" s="1"/>
      <c r="L66" s="6"/>
      <c r="M66" s="1"/>
      <c r="N66" s="1"/>
      <c r="O66" s="1"/>
      <c r="P66" s="1"/>
    </row>
    <row r="67" spans="1:16" ht="15">
      <c r="A67" s="1"/>
      <c r="B67" s="50"/>
      <c r="C67" s="51"/>
      <c r="D67" s="50"/>
      <c r="E67" s="50"/>
      <c r="F67" s="50"/>
      <c r="G67" s="50"/>
      <c r="H67" s="50"/>
      <c r="I67" s="55"/>
      <c r="J67" s="1"/>
      <c r="K67" s="1"/>
      <c r="L67" s="55"/>
      <c r="M67" s="1"/>
      <c r="N67" s="1"/>
      <c r="O67" s="1"/>
      <c r="P67" s="1"/>
    </row>
    <row r="68" spans="1:16" ht="15">
      <c r="A68" s="1"/>
      <c r="B68" s="50"/>
      <c r="C68" s="51"/>
      <c r="D68" s="50"/>
      <c r="E68" s="50"/>
      <c r="F68" s="50"/>
      <c r="G68" s="50"/>
      <c r="H68" s="50"/>
      <c r="I68" s="55"/>
      <c r="J68" s="55"/>
      <c r="K68" s="55"/>
      <c r="L68" s="55"/>
      <c r="M68" s="55"/>
      <c r="N68" s="55"/>
      <c r="O68" s="55"/>
      <c r="P68" s="55"/>
    </row>
    <row r="69" spans="1:16" ht="15">
      <c r="A69" s="1"/>
      <c r="B69" s="50"/>
      <c r="C69" s="51"/>
      <c r="D69" s="50"/>
      <c r="E69" s="50"/>
      <c r="F69" s="50"/>
      <c r="G69" s="50"/>
      <c r="H69" s="50"/>
      <c r="I69" s="55"/>
      <c r="J69" s="55"/>
      <c r="K69" s="55"/>
      <c r="L69" s="55"/>
      <c r="M69" s="55"/>
      <c r="N69" s="55"/>
      <c r="O69" s="55"/>
      <c r="P69" s="55"/>
    </row>
    <row r="70" spans="1:16" ht="15">
      <c r="A70" s="1"/>
      <c r="B70" s="50"/>
      <c r="C70" s="51"/>
      <c r="D70" s="50"/>
      <c r="E70" s="50"/>
      <c r="F70" s="50"/>
      <c r="G70" s="50"/>
      <c r="H70" s="50"/>
      <c r="I70" s="55"/>
      <c r="J70" s="55"/>
      <c r="K70" s="55"/>
      <c r="L70" s="55"/>
      <c r="M70" s="55"/>
      <c r="N70" s="55"/>
      <c r="O70" s="55"/>
      <c r="P70" s="55"/>
    </row>
    <row r="71" spans="1:16" ht="15">
      <c r="A71" s="1"/>
      <c r="B71" s="50"/>
      <c r="C71" s="51"/>
      <c r="D71" s="50"/>
      <c r="E71" s="50"/>
      <c r="F71" s="50"/>
      <c r="G71" s="50"/>
      <c r="H71" s="50"/>
      <c r="I71" s="55"/>
      <c r="J71" s="55"/>
      <c r="K71" s="55"/>
      <c r="L71" s="55"/>
      <c r="M71" s="55"/>
      <c r="N71" s="55"/>
      <c r="O71" s="55"/>
      <c r="P71" s="55"/>
    </row>
    <row r="72" spans="1:16" ht="15">
      <c r="A72" s="1"/>
      <c r="B72" s="50"/>
      <c r="C72" s="51"/>
      <c r="D72" s="50"/>
      <c r="E72" s="50"/>
      <c r="F72" s="50"/>
      <c r="G72" s="50"/>
      <c r="H72" s="50"/>
      <c r="I72" s="55"/>
      <c r="J72" s="55"/>
      <c r="K72" s="55"/>
      <c r="L72" s="55"/>
      <c r="M72" s="55"/>
      <c r="N72" s="55"/>
      <c r="O72" s="55"/>
      <c r="P72" s="55"/>
    </row>
    <row r="73" spans="1:16" ht="15">
      <c r="A73" s="1"/>
      <c r="B73" s="50"/>
      <c r="C73" s="51"/>
      <c r="D73" s="50"/>
      <c r="E73" s="50"/>
      <c r="F73" s="50"/>
      <c r="G73" s="50"/>
      <c r="H73" s="50"/>
      <c r="I73" s="55"/>
      <c r="J73" s="55"/>
      <c r="K73" s="55"/>
      <c r="L73" s="55"/>
      <c r="M73" s="55"/>
      <c r="N73" s="55"/>
      <c r="O73" s="55"/>
      <c r="P73" s="55"/>
    </row>
    <row r="74" spans="1:16" ht="15">
      <c r="A74" s="1"/>
      <c r="B74" s="50"/>
      <c r="C74" s="51"/>
      <c r="D74" s="50"/>
      <c r="E74" s="50"/>
      <c r="F74" s="50"/>
      <c r="G74" s="50"/>
      <c r="H74" s="50"/>
      <c r="I74" s="55"/>
      <c r="J74" s="55"/>
      <c r="K74" s="55"/>
      <c r="L74" s="55"/>
      <c r="M74" s="55"/>
      <c r="N74" s="55"/>
      <c r="O74" s="55"/>
      <c r="P74" s="55"/>
    </row>
    <row r="75" spans="1:16" ht="15">
      <c r="A75" s="1"/>
      <c r="B75" s="50"/>
      <c r="C75" s="51"/>
      <c r="D75" s="50"/>
      <c r="E75" s="50"/>
      <c r="F75" s="50"/>
      <c r="G75" s="50"/>
      <c r="H75" s="50"/>
      <c r="I75" s="55"/>
      <c r="J75" s="55"/>
      <c r="K75" s="55"/>
      <c r="L75" s="55"/>
      <c r="M75" s="55"/>
      <c r="N75" s="55"/>
      <c r="O75" s="55"/>
      <c r="P75" s="55"/>
    </row>
    <row r="76" spans="1:16" ht="15">
      <c r="A76" s="1"/>
      <c r="B76" s="50"/>
      <c r="C76" s="51"/>
      <c r="D76" s="50"/>
      <c r="E76" s="50"/>
      <c r="F76" s="50"/>
      <c r="G76" s="50"/>
      <c r="H76" s="50"/>
      <c r="I76" s="55"/>
      <c r="J76" s="55"/>
      <c r="K76" s="55"/>
      <c r="L76" s="55"/>
      <c r="M76" s="55"/>
      <c r="N76" s="55"/>
      <c r="O76" s="55"/>
      <c r="P76" s="55"/>
    </row>
    <row r="77" spans="1:16" ht="15">
      <c r="A77" s="1"/>
      <c r="B77" s="50"/>
      <c r="C77" s="51"/>
      <c r="D77" s="50"/>
      <c r="E77" s="50"/>
      <c r="F77" s="50"/>
      <c r="G77" s="50"/>
      <c r="H77" s="50"/>
      <c r="I77" s="55"/>
      <c r="J77" s="55"/>
      <c r="K77" s="55"/>
      <c r="L77" s="55"/>
      <c r="M77" s="55"/>
      <c r="N77" s="55"/>
      <c r="O77" s="55"/>
      <c r="P77" s="55"/>
    </row>
    <row r="78" spans="1:16" ht="15">
      <c r="A78" s="1"/>
      <c r="B78" s="50"/>
      <c r="C78" s="51"/>
      <c r="D78" s="50"/>
      <c r="E78" s="50"/>
      <c r="F78" s="50"/>
      <c r="G78" s="50"/>
      <c r="H78" s="50"/>
      <c r="I78" s="55"/>
      <c r="J78" s="55"/>
      <c r="K78" s="55"/>
      <c r="L78" s="55"/>
      <c r="M78" s="55"/>
      <c r="N78" s="55"/>
      <c r="O78" s="55"/>
      <c r="P78" s="55"/>
    </row>
    <row r="79" spans="1:16" ht="15">
      <c r="A79" s="1"/>
      <c r="B79" s="50"/>
      <c r="C79" s="51"/>
      <c r="D79" s="50"/>
      <c r="E79" s="50"/>
      <c r="F79" s="50"/>
      <c r="G79" s="50"/>
      <c r="H79" s="50"/>
      <c r="I79" s="55"/>
      <c r="J79" s="55"/>
      <c r="K79" s="55"/>
      <c r="L79" s="55"/>
      <c r="M79" s="55"/>
      <c r="N79" s="55"/>
      <c r="O79" s="55"/>
      <c r="P79" s="55"/>
    </row>
    <row r="80" spans="1:16" ht="15">
      <c r="A80" s="1"/>
      <c r="B80" s="50"/>
      <c r="C80" s="51"/>
      <c r="D80" s="50"/>
      <c r="E80" s="50"/>
      <c r="F80" s="50"/>
      <c r="G80" s="50"/>
      <c r="H80" s="50"/>
      <c r="I80" s="55"/>
      <c r="J80" s="55"/>
      <c r="K80" s="55"/>
      <c r="L80" s="55"/>
      <c r="M80" s="55"/>
      <c r="N80" s="55"/>
      <c r="O80" s="55"/>
      <c r="P80" s="55"/>
    </row>
    <row r="81" spans="1:16" ht="15">
      <c r="A81" s="1"/>
      <c r="B81" s="50"/>
      <c r="C81" s="51"/>
      <c r="D81" s="50"/>
      <c r="E81" s="50"/>
      <c r="F81" s="50"/>
      <c r="G81" s="50"/>
      <c r="H81" s="50"/>
      <c r="I81" s="55"/>
      <c r="J81" s="55"/>
      <c r="K81" s="55"/>
      <c r="L81" s="55"/>
      <c r="M81" s="55"/>
      <c r="N81" s="55"/>
      <c r="O81" s="55"/>
      <c r="P81" s="55"/>
    </row>
    <row r="82" spans="1:16" ht="15">
      <c r="A82" s="1"/>
      <c r="B82" s="50"/>
      <c r="C82" s="51"/>
      <c r="D82" s="50"/>
      <c r="E82" s="50"/>
      <c r="F82" s="50"/>
      <c r="G82" s="50"/>
      <c r="H82" s="50"/>
      <c r="I82" s="55"/>
      <c r="J82" s="55"/>
      <c r="K82" s="55"/>
      <c r="L82" s="55"/>
      <c r="M82" s="55"/>
      <c r="N82" s="55"/>
      <c r="O82" s="55"/>
      <c r="P82" s="55"/>
    </row>
    <row r="83" spans="1:16" ht="15">
      <c r="A83" s="1"/>
      <c r="B83" s="50"/>
      <c r="C83" s="51"/>
      <c r="D83" s="50"/>
      <c r="E83" s="50"/>
      <c r="F83" s="50"/>
      <c r="G83" s="50"/>
      <c r="H83" s="50"/>
      <c r="I83" s="55"/>
      <c r="J83" s="55"/>
      <c r="K83" s="55"/>
      <c r="L83" s="55"/>
      <c r="M83" s="55"/>
      <c r="N83" s="55"/>
      <c r="O83" s="55"/>
      <c r="P83" s="55"/>
    </row>
    <row r="84" spans="1:16" ht="15">
      <c r="A84" s="1"/>
      <c r="B84" s="50"/>
      <c r="C84" s="51"/>
      <c r="D84" s="50"/>
      <c r="E84" s="50"/>
      <c r="F84" s="50"/>
      <c r="G84" s="50"/>
      <c r="H84" s="50"/>
      <c r="I84" s="55"/>
      <c r="J84" s="55"/>
      <c r="K84" s="55"/>
      <c r="L84" s="55"/>
      <c r="M84" s="55"/>
      <c r="N84" s="55"/>
      <c r="O84" s="55"/>
      <c r="P84" s="55"/>
    </row>
    <row r="85" spans="1:16" ht="15">
      <c r="A85" s="1"/>
      <c r="B85" s="50"/>
      <c r="C85" s="51"/>
      <c r="D85" s="50"/>
      <c r="E85" s="50"/>
      <c r="F85" s="50"/>
      <c r="G85" s="50"/>
      <c r="H85" s="50"/>
      <c r="I85" s="55"/>
      <c r="J85" s="55"/>
      <c r="K85" s="55"/>
      <c r="L85" s="55"/>
      <c r="M85" s="55"/>
      <c r="N85" s="55"/>
      <c r="O85" s="55"/>
      <c r="P85" s="55"/>
    </row>
    <row r="86" spans="1:16" ht="15">
      <c r="A86" s="1"/>
      <c r="B86" s="50"/>
      <c r="C86" s="51"/>
      <c r="D86" s="50"/>
      <c r="E86" s="50"/>
      <c r="F86" s="50"/>
      <c r="G86" s="50"/>
      <c r="H86" s="50"/>
      <c r="I86" s="55"/>
      <c r="J86" s="55"/>
      <c r="K86" s="55"/>
      <c r="L86" s="55"/>
      <c r="M86" s="55"/>
      <c r="N86" s="55"/>
      <c r="O86" s="55"/>
      <c r="P86" s="55"/>
    </row>
    <row r="87" spans="1:16" ht="15">
      <c r="A87" s="1"/>
      <c r="B87" s="50"/>
      <c r="C87" s="51"/>
      <c r="D87" s="50"/>
      <c r="E87" s="50"/>
      <c r="F87" s="50"/>
      <c r="G87" s="50"/>
      <c r="H87" s="50"/>
      <c r="I87" s="55"/>
      <c r="J87" s="55"/>
      <c r="K87" s="55"/>
      <c r="L87" s="55"/>
      <c r="M87" s="55"/>
      <c r="N87" s="55"/>
      <c r="O87" s="55"/>
      <c r="P87" s="55"/>
    </row>
    <row r="88" spans="1:16" ht="15">
      <c r="A88" s="1"/>
      <c r="B88" s="50"/>
      <c r="C88" s="51"/>
      <c r="D88" s="50"/>
      <c r="E88" s="50"/>
      <c r="F88" s="50"/>
      <c r="G88" s="50"/>
      <c r="H88" s="50"/>
      <c r="I88" s="55"/>
      <c r="J88" s="55"/>
      <c r="K88" s="55"/>
      <c r="L88" s="55"/>
      <c r="M88" s="55"/>
      <c r="N88" s="55"/>
      <c r="O88" s="55"/>
      <c r="P88" s="55"/>
    </row>
    <row r="89" spans="1:16" ht="15">
      <c r="A89" s="1"/>
      <c r="B89" s="50"/>
      <c r="C89" s="51"/>
      <c r="D89" s="50"/>
      <c r="E89" s="50"/>
      <c r="F89" s="50"/>
      <c r="G89" s="50"/>
      <c r="H89" s="50"/>
      <c r="I89" s="55"/>
      <c r="J89" s="55"/>
      <c r="K89" s="55"/>
      <c r="L89" s="55"/>
      <c r="M89" s="55"/>
      <c r="N89" s="55"/>
      <c r="O89" s="55"/>
      <c r="P89" s="55"/>
    </row>
    <row r="90" spans="1:16" ht="15">
      <c r="A90" s="1"/>
      <c r="B90" s="50"/>
      <c r="C90" s="51"/>
      <c r="D90" s="50"/>
      <c r="E90" s="50"/>
      <c r="F90" s="50"/>
      <c r="G90" s="50"/>
      <c r="H90" s="50"/>
      <c r="I90" s="55"/>
      <c r="J90" s="55"/>
      <c r="K90" s="55"/>
      <c r="L90" s="55"/>
      <c r="M90" s="55"/>
      <c r="N90" s="55"/>
      <c r="O90" s="55"/>
      <c r="P90" s="55"/>
    </row>
    <row r="91" spans="1:16" ht="15">
      <c r="A91" s="1"/>
      <c r="B91" s="50"/>
      <c r="C91" s="51"/>
      <c r="D91" s="50"/>
      <c r="E91" s="50"/>
      <c r="F91" s="50"/>
      <c r="G91" s="50"/>
      <c r="H91" s="50"/>
      <c r="I91" s="55"/>
      <c r="J91" s="55"/>
      <c r="K91" s="55"/>
      <c r="L91" s="55"/>
      <c r="M91" s="55"/>
      <c r="N91" s="55"/>
      <c r="O91" s="55"/>
      <c r="P91" s="55"/>
    </row>
    <row r="92" spans="1:16" ht="15">
      <c r="A92" s="1"/>
      <c r="B92" s="50"/>
      <c r="C92" s="51"/>
      <c r="D92" s="50"/>
      <c r="E92" s="50"/>
      <c r="F92" s="50"/>
      <c r="G92" s="50"/>
      <c r="H92" s="50"/>
      <c r="I92" s="55"/>
      <c r="J92" s="55"/>
      <c r="K92" s="55"/>
      <c r="L92" s="55"/>
      <c r="M92" s="55"/>
      <c r="N92" s="55"/>
      <c r="O92" s="55"/>
      <c r="P92" s="55"/>
    </row>
    <row r="93" spans="10:16" ht="15">
      <c r="J93" s="3"/>
      <c r="K93" s="3"/>
      <c r="L93" s="3"/>
      <c r="M93" s="3"/>
      <c r="N93" s="3"/>
      <c r="O93" s="3"/>
      <c r="P93" s="3"/>
    </row>
    <row r="94" spans="10:16" ht="15">
      <c r="J94" s="3"/>
      <c r="K94" s="3"/>
      <c r="L94" s="3"/>
      <c r="M94" s="3"/>
      <c r="N94" s="3"/>
      <c r="O94" s="3"/>
      <c r="P94" s="3"/>
    </row>
    <row r="95" spans="10:16" ht="15">
      <c r="J95" s="3"/>
      <c r="K95" s="3"/>
      <c r="L95" s="3"/>
      <c r="M95" s="3"/>
      <c r="N95" s="3"/>
      <c r="O95" s="3"/>
      <c r="P95" s="3"/>
    </row>
  </sheetData>
  <mergeCells count="6">
    <mergeCell ref="B64:I65"/>
    <mergeCell ref="B4:I4"/>
    <mergeCell ref="B6:I6"/>
    <mergeCell ref="B8:I8"/>
    <mergeCell ref="B9:I9"/>
    <mergeCell ref="B5:I5"/>
  </mergeCells>
  <printOptions/>
  <pageMargins left="0.75" right="0.37" top="0.56" bottom="0.33" header="0.42" footer="0.24"/>
  <pageSetup fitToHeight="1" fitToWidth="1" horizontalDpi="360" verticalDpi="36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workbookViewId="0" topLeftCell="A12">
      <selection activeCell="E39" sqref="E39"/>
    </sheetView>
  </sheetViews>
  <sheetFormatPr defaultColWidth="8.88671875" defaultRowHeight="15"/>
  <cols>
    <col min="1" max="1" width="8.88671875" style="2" customWidth="1"/>
    <col min="2" max="2" width="27.4453125" style="4" customWidth="1"/>
    <col min="3" max="3" width="11.3359375" style="4" customWidth="1"/>
    <col min="4" max="4" width="10.3359375" style="4" customWidth="1"/>
    <col min="5" max="5" width="10.6640625" style="2" customWidth="1"/>
    <col min="6" max="6" width="9.88671875" style="3" customWidth="1"/>
    <col min="7" max="9" width="13.6640625" style="3" customWidth="1"/>
    <col min="10" max="10" width="8.88671875" style="3" customWidth="1"/>
    <col min="11" max="16384" width="8.88671875" style="2" customWidth="1"/>
  </cols>
  <sheetData>
    <row r="1" spans="1:11" ht="15">
      <c r="A1" s="1"/>
      <c r="B1" s="50"/>
      <c r="C1" s="50"/>
      <c r="D1" s="50"/>
      <c r="E1" s="1"/>
      <c r="F1" s="55"/>
      <c r="G1" s="55"/>
      <c r="H1" s="55"/>
      <c r="I1" s="55"/>
      <c r="J1" s="55"/>
      <c r="K1" s="1"/>
    </row>
    <row r="2" spans="1:11" ht="15.75">
      <c r="A2" s="1"/>
      <c r="B2" s="222" t="str">
        <f>CIS!B2</f>
        <v>TAMCO CORPORATE HOLDINGS BERHAD</v>
      </c>
      <c r="C2" s="222"/>
      <c r="D2" s="222"/>
      <c r="E2" s="222"/>
      <c r="F2" s="222"/>
      <c r="G2" s="57"/>
      <c r="H2" s="57"/>
      <c r="I2" s="57"/>
      <c r="J2" s="55"/>
      <c r="K2" s="1"/>
    </row>
    <row r="3" spans="1:11" ht="15">
      <c r="A3" s="1"/>
      <c r="B3" s="253" t="s">
        <v>8</v>
      </c>
      <c r="C3" s="253"/>
      <c r="D3" s="253"/>
      <c r="E3" s="253"/>
      <c r="F3" s="253"/>
      <c r="G3" s="57"/>
      <c r="H3" s="57"/>
      <c r="I3" s="57"/>
      <c r="J3" s="55"/>
      <c r="K3" s="1"/>
    </row>
    <row r="4" spans="1:11" s="16" customFormat="1" ht="15">
      <c r="A4" s="52"/>
      <c r="B4" s="253" t="str">
        <f>CIS!B4</f>
        <v>(Company No : 6614-W)</v>
      </c>
      <c r="C4" s="253"/>
      <c r="D4" s="253"/>
      <c r="E4" s="253"/>
      <c r="F4" s="253"/>
      <c r="G4" s="58"/>
      <c r="H4" s="58"/>
      <c r="I4" s="58"/>
      <c r="J4" s="59"/>
      <c r="K4" s="52"/>
    </row>
    <row r="5" spans="1:11" s="16" customFormat="1" ht="12">
      <c r="A5" s="52"/>
      <c r="B5" s="39"/>
      <c r="C5" s="39"/>
      <c r="F5" s="32"/>
      <c r="G5" s="59"/>
      <c r="H5" s="59"/>
      <c r="I5" s="59"/>
      <c r="J5" s="59"/>
      <c r="K5" s="52"/>
    </row>
    <row r="6" spans="1:11" s="16" customFormat="1" ht="15.75">
      <c r="A6" s="52"/>
      <c r="B6" s="222" t="s">
        <v>13</v>
      </c>
      <c r="C6" s="222"/>
      <c r="D6" s="222"/>
      <c r="E6" s="222"/>
      <c r="F6" s="222"/>
      <c r="G6" s="60"/>
      <c r="H6" s="60"/>
      <c r="I6" s="60"/>
      <c r="J6" s="59"/>
      <c r="K6" s="52"/>
    </row>
    <row r="7" spans="1:11" s="16" customFormat="1" ht="15.75">
      <c r="A7" s="52"/>
      <c r="B7" s="256" t="s">
        <v>241</v>
      </c>
      <c r="C7" s="256"/>
      <c r="D7" s="256"/>
      <c r="E7" s="256"/>
      <c r="F7" s="256"/>
      <c r="G7" s="66"/>
      <c r="H7" s="66"/>
      <c r="I7" s="66"/>
      <c r="J7" s="59"/>
      <c r="K7" s="52"/>
    </row>
    <row r="8" spans="1:11" s="16" customFormat="1" ht="15.75">
      <c r="A8" s="52"/>
      <c r="B8" s="17"/>
      <c r="C8" s="17"/>
      <c r="D8" s="17"/>
      <c r="E8" s="17"/>
      <c r="F8" s="17"/>
      <c r="G8" s="66"/>
      <c r="H8" s="66"/>
      <c r="I8" s="66"/>
      <c r="J8" s="59"/>
      <c r="K8" s="52"/>
    </row>
    <row r="9" spans="1:11" s="19" customFormat="1" ht="12.75">
      <c r="A9" s="53"/>
      <c r="B9" s="5"/>
      <c r="C9" s="20"/>
      <c r="D9" s="5"/>
      <c r="E9" s="21"/>
      <c r="F9" s="21"/>
      <c r="G9" s="61"/>
      <c r="H9" s="61"/>
      <c r="I9" s="61"/>
      <c r="J9" s="62"/>
      <c r="K9" s="53"/>
    </row>
    <row r="10" spans="1:11" s="19" customFormat="1" ht="25.5">
      <c r="A10" s="53"/>
      <c r="B10" s="5"/>
      <c r="C10" s="21"/>
      <c r="D10" s="115" t="s">
        <v>89</v>
      </c>
      <c r="E10" s="20" t="s">
        <v>14</v>
      </c>
      <c r="F10" s="21"/>
      <c r="G10" s="61"/>
      <c r="H10" s="61"/>
      <c r="I10" s="61"/>
      <c r="J10" s="62"/>
      <c r="K10" s="53"/>
    </row>
    <row r="11" spans="1:11" s="19" customFormat="1" ht="12.75">
      <c r="A11" s="53"/>
      <c r="B11" s="5"/>
      <c r="C11" s="21" t="s">
        <v>1</v>
      </c>
      <c r="D11" s="21" t="s">
        <v>4</v>
      </c>
      <c r="E11" s="20" t="s">
        <v>15</v>
      </c>
      <c r="F11" s="21"/>
      <c r="G11" s="61"/>
      <c r="H11" s="61"/>
      <c r="I11" s="61"/>
      <c r="J11" s="62"/>
      <c r="K11" s="53"/>
    </row>
    <row r="12" spans="1:11" s="19" customFormat="1" ht="12.75">
      <c r="A12" s="53"/>
      <c r="B12" s="5"/>
      <c r="C12" s="21" t="s">
        <v>2</v>
      </c>
      <c r="D12" s="21" t="s">
        <v>5</v>
      </c>
      <c r="E12" s="21" t="s">
        <v>3</v>
      </c>
      <c r="F12" s="21" t="s">
        <v>60</v>
      </c>
      <c r="G12" s="63"/>
      <c r="H12" s="63"/>
      <c r="I12" s="63"/>
      <c r="J12" s="62"/>
      <c r="K12" s="53"/>
    </row>
    <row r="13" spans="1:11" s="19" customFormat="1" ht="12.75">
      <c r="A13" s="53"/>
      <c r="B13" s="5"/>
      <c r="C13" s="21" t="s">
        <v>32</v>
      </c>
      <c r="D13" s="21" t="s">
        <v>32</v>
      </c>
      <c r="E13" s="21" t="s">
        <v>32</v>
      </c>
      <c r="F13" s="21" t="s">
        <v>32</v>
      </c>
      <c r="G13" s="61"/>
      <c r="H13" s="61"/>
      <c r="I13" s="61"/>
      <c r="J13" s="62"/>
      <c r="K13" s="53"/>
    </row>
    <row r="14" spans="1:11" s="16" customFormat="1" ht="12">
      <c r="A14" s="52"/>
      <c r="C14" s="35"/>
      <c r="D14" s="35"/>
      <c r="F14" s="36"/>
      <c r="G14" s="64"/>
      <c r="H14" s="64"/>
      <c r="I14" s="64"/>
      <c r="J14" s="59"/>
      <c r="K14" s="52"/>
    </row>
    <row r="15" spans="1:11" s="16" customFormat="1" ht="12">
      <c r="A15" s="52"/>
      <c r="B15" s="72" t="s">
        <v>242</v>
      </c>
      <c r="C15" s="35"/>
      <c r="D15" s="35"/>
      <c r="F15" s="36"/>
      <c r="G15" s="64"/>
      <c r="H15" s="64"/>
      <c r="I15" s="64"/>
      <c r="J15" s="59"/>
      <c r="K15" s="52"/>
    </row>
    <row r="16" spans="1:11" s="16" customFormat="1" ht="12">
      <c r="A16" s="52"/>
      <c r="B16" s="38"/>
      <c r="C16" s="35"/>
      <c r="D16" s="35"/>
      <c r="F16" s="36"/>
      <c r="G16" s="64"/>
      <c r="H16" s="64"/>
      <c r="I16" s="64"/>
      <c r="J16" s="59"/>
      <c r="K16" s="52"/>
    </row>
    <row r="17" spans="1:11" s="16" customFormat="1" ht="12.75">
      <c r="A17" s="52"/>
      <c r="B17" s="22" t="s">
        <v>95</v>
      </c>
      <c r="C17" s="13">
        <v>112244</v>
      </c>
      <c r="D17" s="13">
        <v>-3996</v>
      </c>
      <c r="E17" s="12">
        <v>22336</v>
      </c>
      <c r="F17" s="23">
        <f>SUM(C17:E17)</f>
        <v>130584</v>
      </c>
      <c r="G17" s="64"/>
      <c r="H17" s="64"/>
      <c r="I17" s="64"/>
      <c r="J17" s="59"/>
      <c r="K17" s="52"/>
    </row>
    <row r="18" spans="1:11" s="16" customFormat="1" ht="12.75">
      <c r="A18" s="52"/>
      <c r="B18" s="22"/>
      <c r="C18" s="13"/>
      <c r="D18" s="13"/>
      <c r="E18" s="12"/>
      <c r="F18" s="23"/>
      <c r="G18" s="64"/>
      <c r="H18" s="64"/>
      <c r="I18" s="64"/>
      <c r="J18" s="59"/>
      <c r="K18" s="52"/>
    </row>
    <row r="19" spans="1:11" s="16" customFormat="1" ht="12.75">
      <c r="A19" s="52"/>
      <c r="B19" s="22" t="s">
        <v>86</v>
      </c>
      <c r="C19" s="13">
        <v>17500</v>
      </c>
      <c r="D19" s="13">
        <v>0</v>
      </c>
      <c r="E19" s="12">
        <v>0</v>
      </c>
      <c r="F19" s="23">
        <f>SUM(C19:E19)</f>
        <v>17500</v>
      </c>
      <c r="G19" s="64"/>
      <c r="H19" s="64"/>
      <c r="I19" s="64"/>
      <c r="J19" s="59"/>
      <c r="K19" s="52"/>
    </row>
    <row r="20" spans="1:11" s="16" customFormat="1" ht="12.75">
      <c r="A20" s="52"/>
      <c r="B20" s="22"/>
      <c r="C20" s="13"/>
      <c r="D20" s="13"/>
      <c r="E20" s="12"/>
      <c r="F20" s="23"/>
      <c r="G20" s="64"/>
      <c r="H20" s="64"/>
      <c r="I20" s="64"/>
      <c r="J20" s="59"/>
      <c r="K20" s="52"/>
    </row>
    <row r="21" spans="1:11" s="16" customFormat="1" ht="12.75">
      <c r="A21" s="52"/>
      <c r="B21" s="22" t="s">
        <v>71</v>
      </c>
      <c r="C21" s="13">
        <v>0</v>
      </c>
      <c r="D21" s="13">
        <f>-3616+3996</f>
        <v>380</v>
      </c>
      <c r="E21" s="12">
        <v>0</v>
      </c>
      <c r="F21" s="23">
        <f>SUM(C21:E21)</f>
        <v>380</v>
      </c>
      <c r="G21" s="64"/>
      <c r="H21" s="64"/>
      <c r="I21" s="64"/>
      <c r="J21" s="59"/>
      <c r="K21" s="52"/>
    </row>
    <row r="22" spans="1:11" s="16" customFormat="1" ht="12.75">
      <c r="A22" s="52"/>
      <c r="B22" s="22"/>
      <c r="C22" s="13"/>
      <c r="D22" s="13"/>
      <c r="E22" s="12"/>
      <c r="F22" s="23"/>
      <c r="G22" s="64"/>
      <c r="H22" s="64"/>
      <c r="I22" s="64"/>
      <c r="J22" s="59"/>
      <c r="K22" s="52"/>
    </row>
    <row r="23" spans="1:11" s="16" customFormat="1" ht="12.75">
      <c r="A23" s="52"/>
      <c r="B23" s="26" t="s">
        <v>29</v>
      </c>
      <c r="C23" s="25">
        <v>0</v>
      </c>
      <c r="D23" s="25">
        <v>0</v>
      </c>
      <c r="E23" s="24">
        <f>+CIS!G46</f>
        <v>-8881</v>
      </c>
      <c r="F23" s="23">
        <f>SUM(C23:E23)</f>
        <v>-8881</v>
      </c>
      <c r="G23" s="65"/>
      <c r="H23" s="65"/>
      <c r="I23" s="65"/>
      <c r="J23" s="59"/>
      <c r="K23" s="52"/>
    </row>
    <row r="24" spans="1:11" s="16" customFormat="1" ht="12.75">
      <c r="A24" s="52"/>
      <c r="B24" s="28"/>
      <c r="C24" s="25"/>
      <c r="D24" s="25"/>
      <c r="E24" s="24"/>
      <c r="F24" s="23"/>
      <c r="G24" s="65"/>
      <c r="H24" s="65"/>
      <c r="I24" s="65"/>
      <c r="J24" s="59"/>
      <c r="K24" s="52"/>
    </row>
    <row r="25" spans="1:11" s="16" customFormat="1" ht="13.5" thickBot="1">
      <c r="A25" s="52"/>
      <c r="B25" s="4" t="s">
        <v>245</v>
      </c>
      <c r="C25" s="41">
        <f>SUM(C17:C23)</f>
        <v>129744</v>
      </c>
      <c r="D25" s="41">
        <f>SUM(D17:D23)</f>
        <v>-3616</v>
      </c>
      <c r="E25" s="41">
        <f>SUM(E17:E24)</f>
        <v>13455</v>
      </c>
      <c r="F25" s="41">
        <f>SUM(F17:F24)</f>
        <v>139583</v>
      </c>
      <c r="G25" s="65"/>
      <c r="H25" s="65"/>
      <c r="I25" s="65"/>
      <c r="J25" s="59"/>
      <c r="K25" s="52"/>
    </row>
    <row r="26" spans="1:11" s="16" customFormat="1" ht="13.5" thickTop="1">
      <c r="A26" s="52"/>
      <c r="B26" s="4"/>
      <c r="C26" s="25"/>
      <c r="D26" s="25"/>
      <c r="E26" s="32"/>
      <c r="F26" s="25"/>
      <c r="G26" s="65"/>
      <c r="H26" s="65"/>
      <c r="I26" s="65"/>
      <c r="J26" s="59"/>
      <c r="K26" s="52"/>
    </row>
    <row r="27" spans="1:11" ht="15">
      <c r="A27" s="1"/>
      <c r="B27" s="28"/>
      <c r="C27" s="25"/>
      <c r="D27" s="25"/>
      <c r="E27" s="44"/>
      <c r="F27" s="25"/>
      <c r="G27" s="65"/>
      <c r="H27" s="65"/>
      <c r="I27" s="65"/>
      <c r="J27" s="55"/>
      <c r="K27" s="1"/>
    </row>
    <row r="28" spans="1:11" ht="15">
      <c r="A28" s="1"/>
      <c r="B28" s="72" t="s">
        <v>243</v>
      </c>
      <c r="C28" s="35"/>
      <c r="D28" s="35"/>
      <c r="E28" s="16"/>
      <c r="F28" s="36"/>
      <c r="G28" s="65"/>
      <c r="H28" s="65"/>
      <c r="I28" s="65"/>
      <c r="J28" s="55"/>
      <c r="K28" s="1"/>
    </row>
    <row r="29" spans="1:11" ht="15">
      <c r="A29" s="1"/>
      <c r="B29" s="38"/>
      <c r="C29" s="35"/>
      <c r="D29" s="35"/>
      <c r="E29" s="16"/>
      <c r="F29" s="36"/>
      <c r="G29" s="65"/>
      <c r="H29" s="65"/>
      <c r="I29" s="65"/>
      <c r="J29" s="55"/>
      <c r="K29" s="1"/>
    </row>
    <row r="30" spans="1:11" ht="15">
      <c r="A30" s="1"/>
      <c r="B30" s="22" t="s">
        <v>66</v>
      </c>
      <c r="C30" s="13">
        <v>28400</v>
      </c>
      <c r="D30" s="13">
        <v>1632</v>
      </c>
      <c r="E30" s="12">
        <v>9473</v>
      </c>
      <c r="F30" s="23">
        <f>SUM(C30:E30)</f>
        <v>39505</v>
      </c>
      <c r="G30" s="65"/>
      <c r="H30" s="65"/>
      <c r="I30" s="65"/>
      <c r="J30" s="55"/>
      <c r="K30" s="1"/>
    </row>
    <row r="31" spans="1:11" ht="15">
      <c r="A31" s="1"/>
      <c r="B31" s="22"/>
      <c r="C31" s="13"/>
      <c r="D31" s="13"/>
      <c r="E31" s="12"/>
      <c r="F31" s="23"/>
      <c r="G31" s="65"/>
      <c r="H31" s="65"/>
      <c r="I31" s="65"/>
      <c r="J31" s="55"/>
      <c r="K31" s="1"/>
    </row>
    <row r="32" spans="1:11" ht="15">
      <c r="A32" s="1"/>
      <c r="B32" s="22" t="s">
        <v>86</v>
      </c>
      <c r="C32" s="13">
        <v>103844</v>
      </c>
      <c r="D32" s="13">
        <v>0</v>
      </c>
      <c r="E32" s="12">
        <v>0</v>
      </c>
      <c r="F32" s="23">
        <f>SUM(C32:E32)</f>
        <v>103844</v>
      </c>
      <c r="G32" s="65"/>
      <c r="H32" s="65"/>
      <c r="I32" s="65"/>
      <c r="J32" s="55"/>
      <c r="K32" s="1"/>
    </row>
    <row r="33" spans="1:11" ht="15">
      <c r="A33" s="1"/>
      <c r="B33" s="22"/>
      <c r="C33" s="13"/>
      <c r="D33" s="13"/>
      <c r="E33" s="12"/>
      <c r="F33" s="23"/>
      <c r="G33" s="65"/>
      <c r="H33" s="65"/>
      <c r="I33" s="65"/>
      <c r="J33" s="55"/>
      <c r="K33" s="1"/>
    </row>
    <row r="34" spans="1:11" ht="15">
      <c r="A34" s="1"/>
      <c r="B34" s="22" t="s">
        <v>87</v>
      </c>
      <c r="C34" s="13">
        <v>-20000</v>
      </c>
      <c r="D34" s="13">
        <v>0</v>
      </c>
      <c r="E34" s="12">
        <v>0</v>
      </c>
      <c r="F34" s="23">
        <f>SUM(C34:E34)</f>
        <v>-20000</v>
      </c>
      <c r="G34" s="65"/>
      <c r="H34" s="65"/>
      <c r="I34" s="65"/>
      <c r="J34" s="55"/>
      <c r="K34" s="1"/>
    </row>
    <row r="35" spans="1:11" ht="15">
      <c r="A35" s="1"/>
      <c r="B35" s="22"/>
      <c r="C35" s="13"/>
      <c r="D35" s="13"/>
      <c r="E35" s="12"/>
      <c r="F35" s="23"/>
      <c r="G35" s="65"/>
      <c r="H35" s="65"/>
      <c r="I35" s="65"/>
      <c r="J35" s="55"/>
      <c r="K35" s="1"/>
    </row>
    <row r="36" spans="1:11" ht="15">
      <c r="A36" s="1"/>
      <c r="B36" s="22" t="s">
        <v>71</v>
      </c>
      <c r="C36" s="13">
        <v>0</v>
      </c>
      <c r="D36" s="13">
        <v>-5628</v>
      </c>
      <c r="E36" s="12">
        <v>0</v>
      </c>
      <c r="F36" s="23">
        <f>SUM(C36:E36)</f>
        <v>-5628</v>
      </c>
      <c r="G36" s="65"/>
      <c r="H36" s="65"/>
      <c r="I36" s="65"/>
      <c r="J36" s="55"/>
      <c r="K36" s="1"/>
    </row>
    <row r="37" spans="1:11" ht="15">
      <c r="A37" s="1"/>
      <c r="B37" s="22"/>
      <c r="C37" s="13"/>
      <c r="D37" s="13"/>
      <c r="E37" s="12"/>
      <c r="F37" s="23"/>
      <c r="G37" s="65"/>
      <c r="H37" s="65"/>
      <c r="I37" s="65"/>
      <c r="J37" s="55"/>
      <c r="K37" s="1"/>
    </row>
    <row r="38" spans="1:11" ht="15">
      <c r="A38" s="1"/>
      <c r="B38" s="26" t="s">
        <v>29</v>
      </c>
      <c r="C38" s="25">
        <v>0</v>
      </c>
      <c r="D38" s="25">
        <v>0</v>
      </c>
      <c r="E38" s="24">
        <v>1447</v>
      </c>
      <c r="F38" s="23">
        <f>SUM(C38:E38)</f>
        <v>1447</v>
      </c>
      <c r="G38" s="65"/>
      <c r="H38" s="65"/>
      <c r="I38" s="65"/>
      <c r="J38" s="55"/>
      <c r="K38" s="1"/>
    </row>
    <row r="39" spans="1:11" ht="15">
      <c r="A39" s="1"/>
      <c r="B39" s="28"/>
      <c r="C39" s="25"/>
      <c r="D39" s="25"/>
      <c r="E39" s="24"/>
      <c r="F39" s="23"/>
      <c r="G39" s="65"/>
      <c r="H39" s="65"/>
      <c r="I39" s="65"/>
      <c r="J39" s="55"/>
      <c r="K39" s="1"/>
    </row>
    <row r="40" spans="1:11" ht="15.75" thickBot="1">
      <c r="A40" s="1"/>
      <c r="B40" s="4" t="s">
        <v>244</v>
      </c>
      <c r="C40" s="41">
        <f>SUM(C30:C38)</f>
        <v>112244</v>
      </c>
      <c r="D40" s="41">
        <f>SUM(D30:D38)</f>
        <v>-3996</v>
      </c>
      <c r="E40" s="41">
        <f>SUM(E30:E39)</f>
        <v>10920</v>
      </c>
      <c r="F40" s="41">
        <f>SUM(F30:F39)</f>
        <v>119168</v>
      </c>
      <c r="G40" s="65"/>
      <c r="H40" s="65"/>
      <c r="I40" s="65"/>
      <c r="J40" s="55"/>
      <c r="K40" s="1"/>
    </row>
    <row r="41" spans="1:11" ht="15.75" thickTop="1">
      <c r="A41" s="1"/>
      <c r="C41" s="25"/>
      <c r="D41" s="25"/>
      <c r="E41" s="32"/>
      <c r="F41" s="25"/>
      <c r="G41" s="65"/>
      <c r="H41" s="65"/>
      <c r="I41" s="65"/>
      <c r="J41" s="55"/>
      <c r="K41" s="1"/>
    </row>
    <row r="42" spans="1:11" ht="15">
      <c r="A42" s="1"/>
      <c r="B42" s="28"/>
      <c r="C42" s="25"/>
      <c r="D42" s="25"/>
      <c r="E42" s="44"/>
      <c r="F42" s="25"/>
      <c r="G42" s="65"/>
      <c r="H42" s="65"/>
      <c r="I42" s="65"/>
      <c r="J42" s="55"/>
      <c r="K42" s="1"/>
    </row>
    <row r="43" spans="1:11" ht="15">
      <c r="A43" s="1"/>
      <c r="B43" s="28"/>
      <c r="C43" s="25"/>
      <c r="D43" s="25"/>
      <c r="E43" s="44"/>
      <c r="F43" s="25"/>
      <c r="G43" s="65"/>
      <c r="H43" s="65"/>
      <c r="I43" s="65"/>
      <c r="J43" s="55"/>
      <c r="K43" s="1"/>
    </row>
    <row r="44" spans="1:11" ht="15">
      <c r="A44" s="1"/>
      <c r="B44" s="235" t="s">
        <v>230</v>
      </c>
      <c r="C44" s="255"/>
      <c r="D44" s="255"/>
      <c r="E44" s="255"/>
      <c r="F44" s="255"/>
      <c r="G44" s="65"/>
      <c r="H44" s="65"/>
      <c r="I44" s="65"/>
      <c r="J44" s="55"/>
      <c r="K44" s="1"/>
    </row>
    <row r="45" spans="1:11" ht="15">
      <c r="A45" s="1"/>
      <c r="B45" s="255"/>
      <c r="C45" s="255"/>
      <c r="D45" s="255"/>
      <c r="E45" s="255"/>
      <c r="F45" s="255"/>
      <c r="G45" s="67"/>
      <c r="H45" s="65"/>
      <c r="I45" s="65"/>
      <c r="J45" s="55"/>
      <c r="K45" s="1"/>
    </row>
    <row r="46" spans="1:11" ht="15">
      <c r="A46" s="1"/>
      <c r="B46" s="42"/>
      <c r="C46" s="42"/>
      <c r="D46" s="65"/>
      <c r="E46" s="55"/>
      <c r="F46" s="65"/>
      <c r="G46" s="65"/>
      <c r="H46" s="65"/>
      <c r="I46" s="65"/>
      <c r="J46" s="55"/>
      <c r="K46" s="1"/>
    </row>
    <row r="47" spans="1:11" ht="15">
      <c r="A47" s="1"/>
      <c r="B47" s="42"/>
      <c r="C47" s="42"/>
      <c r="D47" s="65"/>
      <c r="E47" s="55"/>
      <c r="F47" s="65"/>
      <c r="G47" s="65"/>
      <c r="H47" s="65"/>
      <c r="I47" s="65"/>
      <c r="J47" s="55"/>
      <c r="K47" s="1"/>
    </row>
    <row r="48" spans="1:11" ht="15">
      <c r="A48" s="1"/>
      <c r="B48" s="43"/>
      <c r="C48" s="43"/>
      <c r="D48" s="65"/>
      <c r="E48" s="55"/>
      <c r="F48" s="65"/>
      <c r="G48" s="65"/>
      <c r="H48" s="65"/>
      <c r="I48" s="65"/>
      <c r="J48" s="55"/>
      <c r="K48" s="1"/>
    </row>
    <row r="49" spans="1:11" ht="15">
      <c r="A49" s="1"/>
      <c r="B49" s="43"/>
      <c r="C49" s="43"/>
      <c r="D49" s="65"/>
      <c r="E49" s="55"/>
      <c r="F49" s="65"/>
      <c r="G49" s="65"/>
      <c r="H49" s="65"/>
      <c r="I49" s="65"/>
      <c r="J49" s="55"/>
      <c r="K49" s="1"/>
    </row>
    <row r="50" spans="1:11" ht="15">
      <c r="A50" s="1"/>
      <c r="B50" s="43"/>
      <c r="C50" s="43"/>
      <c r="D50" s="65"/>
      <c r="E50" s="55"/>
      <c r="F50" s="65"/>
      <c r="G50" s="65"/>
      <c r="H50" s="65"/>
      <c r="I50" s="65"/>
      <c r="J50" s="55"/>
      <c r="K50" s="1"/>
    </row>
    <row r="51" spans="1:11" ht="15">
      <c r="A51" s="1"/>
      <c r="B51" s="50"/>
      <c r="C51" s="50"/>
      <c r="D51" s="65"/>
      <c r="E51" s="55"/>
      <c r="F51" s="65"/>
      <c r="G51" s="65"/>
      <c r="H51" s="65"/>
      <c r="I51" s="65"/>
      <c r="J51" s="55"/>
      <c r="K51" s="1"/>
    </row>
    <row r="52" spans="1:11" ht="15">
      <c r="A52" s="1"/>
      <c r="B52" s="43"/>
      <c r="C52" s="43"/>
      <c r="D52" s="54"/>
      <c r="E52" s="55"/>
      <c r="F52" s="68"/>
      <c r="G52" s="68"/>
      <c r="H52" s="65"/>
      <c r="I52" s="65"/>
      <c r="J52" s="55"/>
      <c r="K52" s="1"/>
    </row>
    <row r="53" spans="1:11" ht="15">
      <c r="A53" s="1"/>
      <c r="B53" s="43"/>
      <c r="C53" s="43"/>
      <c r="D53" s="54"/>
      <c r="E53" s="55"/>
      <c r="F53" s="67"/>
      <c r="G53" s="67"/>
      <c r="H53" s="65"/>
      <c r="I53" s="65"/>
      <c r="J53" s="55"/>
      <c r="K53" s="1"/>
    </row>
    <row r="54" spans="1:11" ht="15">
      <c r="A54" s="1"/>
      <c r="B54" s="50"/>
      <c r="C54" s="50"/>
      <c r="D54" s="54"/>
      <c r="E54" s="55"/>
      <c r="F54" s="68"/>
      <c r="G54" s="68"/>
      <c r="H54" s="65"/>
      <c r="I54" s="65"/>
      <c r="J54" s="55"/>
      <c r="K54" s="1"/>
    </row>
    <row r="55" spans="1:11" ht="15">
      <c r="A55" s="1"/>
      <c r="B55" s="50"/>
      <c r="C55" s="50"/>
      <c r="D55" s="54"/>
      <c r="E55" s="55"/>
      <c r="F55" s="68"/>
      <c r="G55" s="68"/>
      <c r="H55" s="65"/>
      <c r="I55" s="65"/>
      <c r="J55" s="55"/>
      <c r="K55" s="1"/>
    </row>
    <row r="56" spans="1:11" ht="15">
      <c r="A56" s="1"/>
      <c r="B56" s="50"/>
      <c r="C56" s="50"/>
      <c r="D56" s="54"/>
      <c r="E56" s="55"/>
      <c r="F56" s="68"/>
      <c r="G56" s="68"/>
      <c r="H56" s="65"/>
      <c r="I56" s="65"/>
      <c r="J56" s="55"/>
      <c r="K56" s="1"/>
    </row>
    <row r="57" spans="1:11" ht="15">
      <c r="A57" s="1"/>
      <c r="B57" s="50"/>
      <c r="C57" s="50"/>
      <c r="D57" s="54"/>
      <c r="E57" s="55"/>
      <c r="F57" s="67"/>
      <c r="G57" s="67"/>
      <c r="H57" s="65"/>
      <c r="I57" s="65"/>
      <c r="J57" s="55"/>
      <c r="K57" s="1"/>
    </row>
    <row r="58" spans="1:11" ht="15">
      <c r="A58" s="1"/>
      <c r="B58" s="50"/>
      <c r="C58" s="50"/>
      <c r="D58" s="54"/>
      <c r="E58" s="55"/>
      <c r="F58" s="67"/>
      <c r="G58" s="67"/>
      <c r="H58" s="65"/>
      <c r="I58" s="65"/>
      <c r="J58" s="55"/>
      <c r="K58" s="1"/>
    </row>
    <row r="59" spans="1:11" ht="15">
      <c r="A59" s="1"/>
      <c r="B59" s="50"/>
      <c r="C59" s="50"/>
      <c r="D59" s="65"/>
      <c r="E59" s="55"/>
      <c r="F59" s="65"/>
      <c r="G59" s="65"/>
      <c r="H59" s="65"/>
      <c r="I59" s="65"/>
      <c r="J59" s="55"/>
      <c r="K59" s="1"/>
    </row>
    <row r="60" spans="1:11" ht="15">
      <c r="A60" s="1"/>
      <c r="B60" s="50"/>
      <c r="C60" s="50"/>
      <c r="D60" s="65"/>
      <c r="E60" s="55"/>
      <c r="F60" s="65"/>
      <c r="G60" s="65"/>
      <c r="H60" s="65"/>
      <c r="I60" s="65"/>
      <c r="J60" s="55"/>
      <c r="K60" s="1"/>
    </row>
    <row r="61" spans="1:11" ht="15">
      <c r="A61" s="1"/>
      <c r="B61" s="50"/>
      <c r="C61" s="50"/>
      <c r="D61" s="65"/>
      <c r="E61" s="55"/>
      <c r="F61" s="65"/>
      <c r="G61" s="65"/>
      <c r="H61" s="65"/>
      <c r="I61" s="65"/>
      <c r="J61" s="55"/>
      <c r="K61" s="1"/>
    </row>
    <row r="62" spans="1:11" ht="15">
      <c r="A62" s="1"/>
      <c r="B62" s="50"/>
      <c r="C62" s="50"/>
      <c r="D62" s="65"/>
      <c r="E62" s="55"/>
      <c r="F62" s="65"/>
      <c r="G62" s="65"/>
      <c r="H62" s="65"/>
      <c r="I62" s="65"/>
      <c r="J62" s="55"/>
      <c r="K62" s="1"/>
    </row>
    <row r="63" spans="1:11" ht="15">
      <c r="A63" s="1"/>
      <c r="B63" s="50"/>
      <c r="C63" s="50"/>
      <c r="D63" s="29"/>
      <c r="E63" s="55"/>
      <c r="F63" s="69"/>
      <c r="G63" s="69"/>
      <c r="H63" s="65"/>
      <c r="I63" s="65"/>
      <c r="J63" s="55"/>
      <c r="K63" s="1"/>
    </row>
    <row r="64" spans="1:11" ht="15">
      <c r="A64" s="1"/>
      <c r="B64" s="50"/>
      <c r="C64" s="50"/>
      <c r="D64" s="29"/>
      <c r="E64" s="55"/>
      <c r="F64" s="70"/>
      <c r="G64" s="70"/>
      <c r="H64" s="65"/>
      <c r="I64" s="65"/>
      <c r="J64" s="55"/>
      <c r="K64" s="1"/>
    </row>
    <row r="65" spans="1:11" ht="15">
      <c r="A65" s="1"/>
      <c r="B65" s="43"/>
      <c r="C65" s="43"/>
      <c r="D65" s="65"/>
      <c r="E65" s="55"/>
      <c r="F65" s="65"/>
      <c r="G65" s="65"/>
      <c r="H65" s="65"/>
      <c r="I65" s="65"/>
      <c r="J65" s="55"/>
      <c r="K65" s="1"/>
    </row>
    <row r="66" spans="1:11" ht="15">
      <c r="A66" s="1"/>
      <c r="B66" s="50"/>
      <c r="C66" s="50"/>
      <c r="D66" s="29"/>
      <c r="E66" s="55"/>
      <c r="F66" s="70"/>
      <c r="G66" s="70"/>
      <c r="H66" s="65"/>
      <c r="I66" s="65"/>
      <c r="J66" s="55"/>
      <c r="K66" s="1"/>
    </row>
    <row r="67" spans="1:11" ht="15">
      <c r="A67" s="1"/>
      <c r="B67" s="50"/>
      <c r="C67" s="50"/>
      <c r="D67" s="65"/>
      <c r="E67" s="55"/>
      <c r="F67" s="65"/>
      <c r="G67" s="65"/>
      <c r="H67" s="65"/>
      <c r="I67" s="65"/>
      <c r="J67" s="55"/>
      <c r="K67" s="1"/>
    </row>
    <row r="68" spans="1:11" ht="15">
      <c r="A68" s="1"/>
      <c r="B68" s="50"/>
      <c r="C68" s="50"/>
      <c r="D68" s="29"/>
      <c r="E68" s="55"/>
      <c r="F68" s="70"/>
      <c r="G68" s="70"/>
      <c r="H68" s="65"/>
      <c r="I68" s="65"/>
      <c r="J68" s="55"/>
      <c r="K68" s="1"/>
    </row>
    <row r="69" spans="1:11" ht="15">
      <c r="A69" s="1"/>
      <c r="B69" s="50"/>
      <c r="C69" s="50"/>
      <c r="D69" s="65"/>
      <c r="E69" s="55"/>
      <c r="F69" s="65"/>
      <c r="G69" s="65"/>
      <c r="H69" s="65"/>
      <c r="I69" s="65"/>
      <c r="J69" s="55"/>
      <c r="K69" s="1"/>
    </row>
    <row r="70" spans="1:11" ht="15">
      <c r="A70" s="1"/>
      <c r="B70" s="50"/>
      <c r="C70" s="50"/>
      <c r="D70" s="54"/>
      <c r="E70" s="55"/>
      <c r="F70" s="67"/>
      <c r="G70" s="67"/>
      <c r="H70" s="65"/>
      <c r="I70" s="65"/>
      <c r="J70" s="55"/>
      <c r="K70" s="1"/>
    </row>
    <row r="71" spans="1:11" ht="15">
      <c r="A71" s="1"/>
      <c r="B71" s="50"/>
      <c r="C71" s="50"/>
      <c r="D71" s="54"/>
      <c r="E71" s="55"/>
      <c r="F71" s="68"/>
      <c r="G71" s="68"/>
      <c r="H71" s="65"/>
      <c r="I71" s="65"/>
      <c r="J71" s="55"/>
      <c r="K71" s="1"/>
    </row>
    <row r="72" spans="1:11" ht="15">
      <c r="A72" s="1"/>
      <c r="B72" s="50"/>
      <c r="C72" s="50"/>
      <c r="D72" s="54"/>
      <c r="E72" s="55"/>
      <c r="F72" s="67"/>
      <c r="G72" s="67"/>
      <c r="H72" s="65"/>
      <c r="I72" s="65"/>
      <c r="J72" s="55"/>
      <c r="K72" s="1"/>
    </row>
    <row r="73" spans="1:11" ht="15">
      <c r="A73" s="1"/>
      <c r="B73" s="43"/>
      <c r="C73" s="43"/>
      <c r="D73" s="30"/>
      <c r="E73" s="65"/>
      <c r="F73" s="71"/>
      <c r="G73" s="71"/>
      <c r="H73" s="65"/>
      <c r="I73" s="65"/>
      <c r="J73" s="55"/>
      <c r="K73" s="1"/>
    </row>
    <row r="74" spans="1:11" ht="15">
      <c r="A74" s="1"/>
      <c r="B74" s="50"/>
      <c r="C74" s="50"/>
      <c r="D74" s="31"/>
      <c r="E74" s="55"/>
      <c r="F74" s="55"/>
      <c r="G74" s="55"/>
      <c r="H74" s="65"/>
      <c r="I74" s="65"/>
      <c r="J74" s="55"/>
      <c r="K74" s="1"/>
    </row>
    <row r="75" spans="1:11" ht="15">
      <c r="A75" s="1"/>
      <c r="B75" s="50"/>
      <c r="C75" s="50"/>
      <c r="D75" s="14"/>
      <c r="E75" s="55"/>
      <c r="F75" s="55"/>
      <c r="G75" s="55"/>
      <c r="H75" s="65"/>
      <c r="I75" s="65"/>
      <c r="J75" s="55"/>
      <c r="K75" s="1"/>
    </row>
    <row r="76" spans="1:11" ht="15">
      <c r="A76" s="1"/>
      <c r="B76" s="50"/>
      <c r="C76" s="50"/>
      <c r="D76" s="31"/>
      <c r="E76" s="55"/>
      <c r="F76" s="55"/>
      <c r="G76" s="55"/>
      <c r="H76" s="65"/>
      <c r="I76" s="65"/>
      <c r="J76" s="55"/>
      <c r="K76" s="1"/>
    </row>
    <row r="77" spans="1:11" ht="15">
      <c r="A77" s="1"/>
      <c r="B77" s="50"/>
      <c r="C77" s="50"/>
      <c r="D77" s="31"/>
      <c r="E77" s="55"/>
      <c r="F77" s="55"/>
      <c r="G77" s="55"/>
      <c r="H77" s="65"/>
      <c r="I77" s="65"/>
      <c r="J77" s="55"/>
      <c r="K77" s="1"/>
    </row>
    <row r="78" spans="1:11" ht="15">
      <c r="A78" s="1"/>
      <c r="B78" s="50"/>
      <c r="C78" s="50"/>
      <c r="D78" s="31"/>
      <c r="E78" s="55"/>
      <c r="F78" s="55"/>
      <c r="G78" s="55"/>
      <c r="H78" s="65"/>
      <c r="I78" s="65"/>
      <c r="J78" s="55"/>
      <c r="K78" s="1"/>
    </row>
    <row r="79" spans="1:11" ht="15">
      <c r="A79" s="1"/>
      <c r="B79" s="50"/>
      <c r="C79" s="50"/>
      <c r="D79" s="31"/>
      <c r="E79" s="55"/>
      <c r="F79" s="55"/>
      <c r="G79" s="55"/>
      <c r="H79" s="65"/>
      <c r="I79" s="65"/>
      <c r="J79" s="55"/>
      <c r="K79" s="1"/>
    </row>
    <row r="80" spans="1:11" ht="15">
      <c r="A80" s="1"/>
      <c r="B80" s="50"/>
      <c r="C80" s="50"/>
      <c r="D80" s="31"/>
      <c r="E80" s="55"/>
      <c r="F80" s="55"/>
      <c r="G80" s="55"/>
      <c r="H80" s="65"/>
      <c r="I80" s="65"/>
      <c r="J80" s="55"/>
      <c r="K80" s="1"/>
    </row>
    <row r="81" spans="1:11" ht="15">
      <c r="A81" s="1"/>
      <c r="B81" s="50"/>
      <c r="C81" s="50"/>
      <c r="D81" s="31"/>
      <c r="E81" s="55"/>
      <c r="F81" s="55"/>
      <c r="G81" s="55"/>
      <c r="H81" s="65"/>
      <c r="I81" s="65"/>
      <c r="J81" s="55"/>
      <c r="K81" s="1"/>
    </row>
    <row r="82" spans="1:11" ht="15">
      <c r="A82" s="1"/>
      <c r="B82" s="50"/>
      <c r="C82" s="50"/>
      <c r="D82" s="31"/>
      <c r="E82" s="55"/>
      <c r="F82" s="55"/>
      <c r="G82" s="55"/>
      <c r="H82" s="65"/>
      <c r="I82" s="65"/>
      <c r="J82" s="55"/>
      <c r="K82" s="1"/>
    </row>
    <row r="83" spans="1:11" ht="15">
      <c r="A83" s="1"/>
      <c r="B83" s="50"/>
      <c r="C83" s="50"/>
      <c r="D83" s="31"/>
      <c r="E83" s="55"/>
      <c r="F83" s="55"/>
      <c r="G83" s="55"/>
      <c r="H83" s="65"/>
      <c r="I83" s="65"/>
      <c r="J83" s="55"/>
      <c r="K83" s="1"/>
    </row>
    <row r="84" spans="1:11" ht="15">
      <c r="A84" s="1"/>
      <c r="B84" s="50"/>
      <c r="C84" s="50"/>
      <c r="D84" s="50"/>
      <c r="E84" s="1"/>
      <c r="F84" s="55"/>
      <c r="G84" s="55"/>
      <c r="H84" s="55"/>
      <c r="I84" s="55"/>
      <c r="J84" s="55"/>
      <c r="K84" s="1"/>
    </row>
    <row r="85" spans="1:11" ht="15">
      <c r="A85" s="1"/>
      <c r="B85" s="50"/>
      <c r="C85" s="50"/>
      <c r="D85" s="50"/>
      <c r="E85" s="1"/>
      <c r="F85" s="55"/>
      <c r="G85" s="55"/>
      <c r="H85" s="55"/>
      <c r="I85" s="55"/>
      <c r="J85" s="55"/>
      <c r="K85" s="1"/>
    </row>
    <row r="86" spans="1:11" ht="15">
      <c r="A86" s="1"/>
      <c r="B86" s="50"/>
      <c r="C86" s="50"/>
      <c r="D86" s="50"/>
      <c r="E86" s="1"/>
      <c r="F86" s="55"/>
      <c r="G86" s="55"/>
      <c r="H86" s="55"/>
      <c r="I86" s="55"/>
      <c r="J86" s="55"/>
      <c r="K86" s="1"/>
    </row>
    <row r="87" spans="1:11" ht="15">
      <c r="A87" s="1"/>
      <c r="B87" s="50"/>
      <c r="C87" s="50"/>
      <c r="D87" s="50"/>
      <c r="E87" s="1"/>
      <c r="F87" s="55"/>
      <c r="G87" s="55"/>
      <c r="H87" s="55"/>
      <c r="I87" s="55"/>
      <c r="J87" s="55"/>
      <c r="K87" s="1"/>
    </row>
    <row r="88" spans="1:11" ht="15">
      <c r="A88" s="1"/>
      <c r="B88" s="50"/>
      <c r="C88" s="50"/>
      <c r="D88" s="50"/>
      <c r="E88" s="1"/>
      <c r="F88" s="55"/>
      <c r="G88" s="55"/>
      <c r="H88" s="55"/>
      <c r="I88" s="55"/>
      <c r="J88" s="55"/>
      <c r="K88" s="1"/>
    </row>
    <row r="89" spans="1:11" ht="15">
      <c r="A89" s="1"/>
      <c r="B89" s="50"/>
      <c r="C89" s="50"/>
      <c r="D89" s="50"/>
      <c r="E89" s="1"/>
      <c r="F89" s="55"/>
      <c r="G89" s="55"/>
      <c r="H89" s="55"/>
      <c r="I89" s="55"/>
      <c r="J89" s="55"/>
      <c r="K89" s="1"/>
    </row>
    <row r="90" spans="1:11" ht="15">
      <c r="A90" s="1"/>
      <c r="B90" s="50"/>
      <c r="C90" s="50"/>
      <c r="D90" s="50"/>
      <c r="E90" s="1"/>
      <c r="F90" s="55"/>
      <c r="G90" s="55"/>
      <c r="H90" s="55"/>
      <c r="I90" s="55"/>
      <c r="J90" s="55"/>
      <c r="K90" s="1"/>
    </row>
    <row r="91" spans="1:11" ht="15">
      <c r="A91" s="1"/>
      <c r="B91" s="50"/>
      <c r="C91" s="50"/>
      <c r="D91" s="50"/>
      <c r="E91" s="1"/>
      <c r="F91" s="55"/>
      <c r="G91" s="55"/>
      <c r="H91" s="55"/>
      <c r="I91" s="55"/>
      <c r="J91" s="55"/>
      <c r="K91" s="1"/>
    </row>
    <row r="92" spans="1:11" ht="15">
      <c r="A92" s="1"/>
      <c r="B92" s="50"/>
      <c r="C92" s="50"/>
      <c r="D92" s="50"/>
      <c r="E92" s="1"/>
      <c r="F92" s="55"/>
      <c r="G92" s="55"/>
      <c r="H92" s="55"/>
      <c r="I92" s="55"/>
      <c r="J92" s="55"/>
      <c r="K92" s="1"/>
    </row>
    <row r="93" spans="2:11" ht="15">
      <c r="B93" s="50"/>
      <c r="C93" s="50"/>
      <c r="D93" s="50"/>
      <c r="E93" s="1"/>
      <c r="F93" s="55"/>
      <c r="G93" s="55"/>
      <c r="H93" s="55"/>
      <c r="I93" s="55"/>
      <c r="J93" s="55"/>
      <c r="K93" s="1"/>
    </row>
    <row r="94" spans="2:7" ht="15">
      <c r="B94" s="50"/>
      <c r="C94" s="50"/>
      <c r="D94" s="50"/>
      <c r="E94" s="1"/>
      <c r="F94" s="55"/>
      <c r="G94" s="55"/>
    </row>
    <row r="95" spans="2:7" ht="15">
      <c r="B95" s="50"/>
      <c r="C95" s="50"/>
      <c r="D95" s="50"/>
      <c r="E95" s="1"/>
      <c r="F95" s="55"/>
      <c r="G95" s="55"/>
    </row>
    <row r="96" spans="2:7" ht="15">
      <c r="B96" s="50"/>
      <c r="C96" s="50"/>
      <c r="D96" s="50"/>
      <c r="E96" s="1"/>
      <c r="F96" s="55"/>
      <c r="G96" s="55"/>
    </row>
    <row r="97" spans="2:7" ht="15">
      <c r="B97" s="50"/>
      <c r="C97" s="50"/>
      <c r="D97" s="50"/>
      <c r="E97" s="1"/>
      <c r="F97" s="55"/>
      <c r="G97" s="55"/>
    </row>
    <row r="98" spans="2:7" ht="15">
      <c r="B98" s="50"/>
      <c r="C98" s="50"/>
      <c r="D98" s="50"/>
      <c r="E98" s="1"/>
      <c r="F98" s="55"/>
      <c r="G98" s="55"/>
    </row>
    <row r="99" spans="2:7" ht="15">
      <c r="B99" s="50"/>
      <c r="C99" s="50"/>
      <c r="D99" s="50"/>
      <c r="E99" s="1"/>
      <c r="F99" s="55"/>
      <c r="G99" s="55"/>
    </row>
    <row r="100" spans="2:7" ht="15">
      <c r="B100" s="50"/>
      <c r="C100" s="50"/>
      <c r="D100" s="50"/>
      <c r="E100" s="1"/>
      <c r="F100" s="55"/>
      <c r="G100" s="55"/>
    </row>
    <row r="101" spans="2:7" ht="15">
      <c r="B101" s="50"/>
      <c r="C101" s="50"/>
      <c r="D101" s="50"/>
      <c r="E101" s="1"/>
      <c r="F101" s="55"/>
      <c r="G101" s="55"/>
    </row>
    <row r="102" spans="2:7" ht="15">
      <c r="B102" s="50"/>
      <c r="C102" s="50"/>
      <c r="D102" s="50"/>
      <c r="E102" s="1"/>
      <c r="F102" s="55"/>
      <c r="G102" s="55"/>
    </row>
  </sheetData>
  <mergeCells count="6">
    <mergeCell ref="B44:F45"/>
    <mergeCell ref="B2:F2"/>
    <mergeCell ref="B4:F4"/>
    <mergeCell ref="B6:F6"/>
    <mergeCell ref="B7:F7"/>
    <mergeCell ref="B3:F3"/>
  </mergeCells>
  <printOptions/>
  <pageMargins left="0.75" right="0.75" top="1" bottom="1" header="0.5" footer="0.5"/>
  <pageSetup fitToHeight="1" fitToWidth="1"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0"/>
  <sheetViews>
    <sheetView showGridLines="0" tabSelected="1" workbookViewId="0" topLeftCell="A37">
      <selection activeCell="B56" sqref="B56"/>
    </sheetView>
  </sheetViews>
  <sheetFormatPr defaultColWidth="8.88671875" defaultRowHeight="15"/>
  <cols>
    <col min="1" max="1" width="8.88671875" style="210" customWidth="1"/>
    <col min="2" max="2" width="59.5546875" style="212" customWidth="1"/>
    <col min="3" max="4" width="12.77734375" style="212" customWidth="1"/>
    <col min="5" max="7" width="8.88671875" style="210" customWidth="1"/>
    <col min="8" max="16384" width="8.88671875" style="212" customWidth="1"/>
  </cols>
  <sheetData>
    <row r="1" s="210" customFormat="1" ht="15"/>
    <row r="2" spans="1:7" s="211" customFormat="1" ht="15.75">
      <c r="A2" s="210"/>
      <c r="B2" s="248" t="s">
        <v>85</v>
      </c>
      <c r="C2" s="248"/>
      <c r="D2" s="248"/>
      <c r="E2" s="210"/>
      <c r="F2" s="210"/>
      <c r="G2" s="210"/>
    </row>
    <row r="3" spans="1:7" s="211" customFormat="1" ht="15">
      <c r="A3" s="210"/>
      <c r="B3" s="253" t="s">
        <v>8</v>
      </c>
      <c r="C3" s="253"/>
      <c r="D3" s="253"/>
      <c r="E3" s="210"/>
      <c r="F3" s="210"/>
      <c r="G3" s="210"/>
    </row>
    <row r="4" spans="1:7" s="16" customFormat="1" ht="12.75">
      <c r="A4" s="52"/>
      <c r="B4" s="250" t="s">
        <v>90</v>
      </c>
      <c r="C4" s="250"/>
      <c r="D4" s="250"/>
      <c r="E4" s="52"/>
      <c r="F4" s="52"/>
      <c r="G4" s="52"/>
    </row>
    <row r="5" spans="1:7" s="16" customFormat="1" ht="12">
      <c r="A5" s="52"/>
      <c r="B5" s="39"/>
      <c r="C5" s="39"/>
      <c r="D5" s="39"/>
      <c r="E5" s="52"/>
      <c r="F5" s="52"/>
      <c r="G5" s="52"/>
    </row>
    <row r="6" spans="1:7" s="16" customFormat="1" ht="15.75">
      <c r="A6" s="52"/>
      <c r="B6" s="248" t="s">
        <v>16</v>
      </c>
      <c r="C6" s="248"/>
      <c r="D6" s="248"/>
      <c r="E6" s="52"/>
      <c r="F6" s="52"/>
      <c r="G6" s="52"/>
    </row>
    <row r="7" spans="1:7" s="16" customFormat="1" ht="12.75">
      <c r="A7" s="52"/>
      <c r="B7" s="252" t="s">
        <v>241</v>
      </c>
      <c r="C7" s="252"/>
      <c r="D7" s="252"/>
      <c r="E7" s="52"/>
      <c r="F7" s="52"/>
      <c r="G7" s="52"/>
    </row>
    <row r="8" spans="1:7" s="19" customFormat="1" ht="12.75">
      <c r="A8" s="53"/>
      <c r="B8" s="5"/>
      <c r="C8" s="33" t="s">
        <v>215</v>
      </c>
      <c r="D8" s="33" t="s">
        <v>215</v>
      </c>
      <c r="E8" s="53"/>
      <c r="F8" s="53"/>
      <c r="G8" s="53"/>
    </row>
    <row r="9" spans="1:7" s="19" customFormat="1" ht="12.75">
      <c r="A9" s="53"/>
      <c r="B9" s="5"/>
      <c r="C9" s="33" t="s">
        <v>17</v>
      </c>
      <c r="D9" s="33" t="s">
        <v>17</v>
      </c>
      <c r="E9" s="53"/>
      <c r="F9" s="53"/>
      <c r="G9" s="53"/>
    </row>
    <row r="10" spans="1:7" s="19" customFormat="1" ht="12.75">
      <c r="A10" s="53"/>
      <c r="B10" s="5"/>
      <c r="C10" s="33" t="s">
        <v>238</v>
      </c>
      <c r="D10" s="33" t="s">
        <v>239</v>
      </c>
      <c r="E10" s="53"/>
      <c r="F10" s="53"/>
      <c r="G10" s="53"/>
    </row>
    <row r="11" spans="1:7" s="19" customFormat="1" ht="12.75">
      <c r="A11" s="53"/>
      <c r="B11" s="5"/>
      <c r="C11" s="33" t="s">
        <v>32</v>
      </c>
      <c r="D11" s="33" t="s">
        <v>32</v>
      </c>
      <c r="E11" s="53"/>
      <c r="F11" s="53"/>
      <c r="G11" s="53"/>
    </row>
    <row r="12" spans="1:7" s="16" customFormat="1" ht="12.75">
      <c r="A12" s="52"/>
      <c r="B12" s="4"/>
      <c r="C12" s="209" t="s">
        <v>67</v>
      </c>
      <c r="D12" s="209" t="s">
        <v>67</v>
      </c>
      <c r="E12" s="52"/>
      <c r="F12" s="52"/>
      <c r="G12" s="52"/>
    </row>
    <row r="13" spans="3:4" ht="15">
      <c r="C13" s="213"/>
      <c r="D13" s="213"/>
    </row>
    <row r="14" spans="2:4" ht="15">
      <c r="B14" s="181" t="s">
        <v>77</v>
      </c>
      <c r="C14" s="214"/>
      <c r="D14" s="214"/>
    </row>
    <row r="15" spans="2:4" ht="15">
      <c r="B15" s="181"/>
      <c r="C15" s="215"/>
      <c r="D15" s="215"/>
    </row>
    <row r="16" spans="2:4" ht="15">
      <c r="B16" s="182" t="s">
        <v>63</v>
      </c>
      <c r="C16" s="215">
        <v>-7696</v>
      </c>
      <c r="D16" s="215">
        <v>3176</v>
      </c>
    </row>
    <row r="17" spans="2:4" ht="15">
      <c r="B17" s="182"/>
      <c r="C17" s="215"/>
      <c r="D17" s="215"/>
    </row>
    <row r="18" spans="2:4" ht="15">
      <c r="B18" s="182" t="s">
        <v>75</v>
      </c>
      <c r="C18" s="215">
        <v>12874</v>
      </c>
      <c r="D18" s="215">
        <v>9525</v>
      </c>
    </row>
    <row r="19" spans="2:4" ht="15">
      <c r="B19" s="182"/>
      <c r="C19" s="216"/>
      <c r="D19" s="216"/>
    </row>
    <row r="20" spans="2:4" ht="15">
      <c r="B20" s="182" t="s">
        <v>76</v>
      </c>
      <c r="C20" s="215">
        <v>5178</v>
      </c>
      <c r="D20" s="215">
        <v>12701</v>
      </c>
    </row>
    <row r="21" spans="2:4" ht="15">
      <c r="B21" s="182"/>
      <c r="C21" s="215"/>
      <c r="D21" s="215"/>
    </row>
    <row r="22" spans="2:4" ht="15">
      <c r="B22" s="182"/>
      <c r="C22" s="215"/>
      <c r="D22" s="215"/>
    </row>
    <row r="23" spans="2:4" ht="15">
      <c r="B23" s="182" t="s">
        <v>28</v>
      </c>
      <c r="C23" s="216">
        <v>-10123</v>
      </c>
      <c r="D23" s="216">
        <v>-88793</v>
      </c>
    </row>
    <row r="24" spans="2:4" ht="15">
      <c r="B24" s="182"/>
      <c r="C24" s="215"/>
      <c r="D24" s="215"/>
    </row>
    <row r="25" spans="2:4" ht="15">
      <c r="B25" s="181" t="s">
        <v>91</v>
      </c>
      <c r="C25" s="217">
        <v>-4945</v>
      </c>
      <c r="D25" s="217">
        <v>-76092</v>
      </c>
    </row>
    <row r="26" spans="2:4" ht="15">
      <c r="B26" s="182"/>
      <c r="C26" s="215"/>
      <c r="D26" s="215"/>
    </row>
    <row r="27" spans="2:4" ht="15">
      <c r="B27" s="183" t="s">
        <v>79</v>
      </c>
      <c r="C27" s="215"/>
      <c r="D27" s="215"/>
    </row>
    <row r="28" spans="2:4" ht="15">
      <c r="B28" s="184" t="s">
        <v>223</v>
      </c>
      <c r="C28" s="218">
        <v>-8332</v>
      </c>
      <c r="D28" s="218">
        <v>-17</v>
      </c>
    </row>
    <row r="29" spans="2:4" ht="15">
      <c r="B29" s="184" t="s">
        <v>180</v>
      </c>
      <c r="C29" s="219">
        <v>319</v>
      </c>
      <c r="D29" s="219">
        <v>698</v>
      </c>
    </row>
    <row r="30" spans="2:4" ht="15">
      <c r="B30" s="184" t="s">
        <v>248</v>
      </c>
      <c r="C30" s="219">
        <v>0</v>
      </c>
      <c r="D30" s="219">
        <v>6616</v>
      </c>
    </row>
    <row r="31" spans="2:4" ht="15">
      <c r="B31" s="184" t="s">
        <v>224</v>
      </c>
      <c r="C31" s="220">
        <v>-2941</v>
      </c>
      <c r="D31" s="220">
        <v>-2217</v>
      </c>
    </row>
    <row r="32" spans="2:4" ht="15">
      <c r="B32" s="184"/>
      <c r="C32" s="215"/>
      <c r="D32" s="215"/>
    </row>
    <row r="33" spans="2:4" ht="15">
      <c r="B33" s="183" t="s">
        <v>252</v>
      </c>
      <c r="C33" s="217">
        <v>-10954</v>
      </c>
      <c r="D33" s="217">
        <v>5080</v>
      </c>
    </row>
    <row r="34" spans="2:4" ht="15">
      <c r="B34" s="184"/>
      <c r="C34" s="215"/>
      <c r="D34" s="215"/>
    </row>
    <row r="35" spans="2:4" ht="15">
      <c r="B35" s="183" t="s">
        <v>80</v>
      </c>
      <c r="C35" s="215"/>
      <c r="D35" s="215"/>
    </row>
    <row r="36" spans="2:4" ht="15">
      <c r="B36" s="183"/>
      <c r="C36" s="215"/>
      <c r="D36" s="215"/>
    </row>
    <row r="37" spans="2:4" ht="15">
      <c r="B37" s="184" t="s">
        <v>225</v>
      </c>
      <c r="C37" s="218">
        <v>17500</v>
      </c>
      <c r="D37" s="218">
        <v>0</v>
      </c>
    </row>
    <row r="38" spans="2:4" ht="15">
      <c r="B38" s="184" t="s">
        <v>246</v>
      </c>
      <c r="C38" s="219">
        <v>0</v>
      </c>
      <c r="D38" s="219">
        <v>80000</v>
      </c>
    </row>
    <row r="39" spans="2:4" ht="15">
      <c r="B39" s="184" t="s">
        <v>81</v>
      </c>
      <c r="C39" s="219">
        <v>-10447</v>
      </c>
      <c r="D39" s="219">
        <v>6373</v>
      </c>
    </row>
    <row r="40" spans="2:4" ht="15">
      <c r="B40" s="184" t="s">
        <v>247</v>
      </c>
      <c r="C40" s="219">
        <v>0</v>
      </c>
      <c r="D40" s="219">
        <v>-1656</v>
      </c>
    </row>
    <row r="41" spans="2:4" ht="15">
      <c r="B41" s="184" t="s">
        <v>18</v>
      </c>
      <c r="C41" s="220">
        <v>-5743</v>
      </c>
      <c r="D41" s="220">
        <v>-3945</v>
      </c>
    </row>
    <row r="42" spans="2:4" ht="15">
      <c r="B42" s="184"/>
      <c r="C42" s="215"/>
      <c r="D42" s="215"/>
    </row>
    <row r="43" spans="2:4" ht="15">
      <c r="B43" s="183" t="s">
        <v>236</v>
      </c>
      <c r="C43" s="94">
        <v>1310</v>
      </c>
      <c r="D43" s="94">
        <v>80772</v>
      </c>
    </row>
    <row r="44" spans="2:4" ht="15">
      <c r="B44" s="184"/>
      <c r="C44" s="96"/>
      <c r="D44" s="96"/>
    </row>
    <row r="45" spans="2:4" ht="15">
      <c r="B45" s="183" t="s">
        <v>237</v>
      </c>
      <c r="C45" s="93">
        <v>-14589</v>
      </c>
      <c r="D45" s="93">
        <v>9760</v>
      </c>
    </row>
    <row r="46" spans="2:4" ht="15">
      <c r="B46" s="184"/>
      <c r="C46" s="215"/>
      <c r="D46" s="215"/>
    </row>
    <row r="47" spans="2:4" ht="15">
      <c r="B47" s="183" t="s">
        <v>82</v>
      </c>
      <c r="C47" s="221">
        <v>29837</v>
      </c>
      <c r="D47" s="221">
        <v>8707</v>
      </c>
    </row>
    <row r="48" spans="2:4" ht="15">
      <c r="B48" s="183" t="s">
        <v>83</v>
      </c>
      <c r="C48" s="216">
        <v>-938</v>
      </c>
      <c r="D48" s="216">
        <v>-1472</v>
      </c>
    </row>
    <row r="49" spans="2:4" ht="15">
      <c r="B49" s="183"/>
      <c r="C49" s="96">
        <v>28899</v>
      </c>
      <c r="D49" s="96">
        <v>7235</v>
      </c>
    </row>
    <row r="50" spans="2:4" ht="15">
      <c r="B50" s="183"/>
      <c r="C50" s="215"/>
      <c r="D50" s="215"/>
    </row>
    <row r="51" spans="2:4" ht="15">
      <c r="B51" s="184"/>
      <c r="C51" s="215"/>
      <c r="D51" s="215"/>
    </row>
    <row r="52" spans="2:4" ht="15.75" thickBot="1">
      <c r="B52" s="183" t="s">
        <v>78</v>
      </c>
      <c r="C52" s="98">
        <v>14310</v>
      </c>
      <c r="D52" s="98">
        <v>16995</v>
      </c>
    </row>
    <row r="53" spans="2:4" ht="15.75" thickTop="1">
      <c r="B53" s="184"/>
      <c r="C53" s="215"/>
      <c r="D53" s="215"/>
    </row>
    <row r="54" spans="2:4" ht="15">
      <c r="B54" s="183" t="s">
        <v>70</v>
      </c>
      <c r="C54" s="215"/>
      <c r="D54" s="215"/>
    </row>
    <row r="55" spans="2:4" ht="15">
      <c r="B55" s="184"/>
      <c r="C55" s="215"/>
      <c r="D55" s="215"/>
    </row>
    <row r="56" spans="2:4" ht="15">
      <c r="B56" s="185" t="s">
        <v>45</v>
      </c>
      <c r="C56" s="221">
        <v>9502</v>
      </c>
      <c r="D56" s="221">
        <v>17449</v>
      </c>
    </row>
    <row r="57" spans="2:4" ht="15">
      <c r="B57" s="185" t="s">
        <v>44</v>
      </c>
      <c r="C57" s="215">
        <v>11336</v>
      </c>
      <c r="D57" s="215">
        <v>6038</v>
      </c>
    </row>
    <row r="58" spans="2:4" ht="15">
      <c r="B58" s="185" t="s">
        <v>24</v>
      </c>
      <c r="C58" s="216">
        <v>-6528</v>
      </c>
      <c r="D58" s="216">
        <v>-6492</v>
      </c>
    </row>
    <row r="59" spans="2:4" ht="15">
      <c r="B59" s="184"/>
      <c r="C59" s="233">
        <v>14310</v>
      </c>
      <c r="D59" s="233">
        <v>16995</v>
      </c>
    </row>
    <row r="60" spans="2:4" ht="15">
      <c r="B60" s="184"/>
      <c r="C60" s="215"/>
      <c r="D60" s="215"/>
    </row>
    <row r="61" spans="2:4" ht="15">
      <c r="B61" s="257" t="s">
        <v>227</v>
      </c>
      <c r="C61" s="257"/>
      <c r="D61" s="257"/>
    </row>
    <row r="62" spans="2:4" ht="15">
      <c r="B62" s="258"/>
      <c r="C62" s="258"/>
      <c r="D62" s="258"/>
    </row>
    <row r="63" spans="2:4" ht="15">
      <c r="B63" s="258"/>
      <c r="C63" s="258"/>
      <c r="D63" s="258"/>
    </row>
    <row r="64" spans="2:4" ht="15">
      <c r="B64" s="210"/>
      <c r="C64" s="210"/>
      <c r="D64" s="210"/>
    </row>
    <row r="65" spans="2:4" ht="15">
      <c r="B65" s="210"/>
      <c r="C65" s="210"/>
      <c r="D65" s="210"/>
    </row>
    <row r="66" spans="2:4" ht="15">
      <c r="B66" s="210"/>
      <c r="C66" s="210"/>
      <c r="D66" s="210"/>
    </row>
    <row r="67" spans="2:4" ht="15">
      <c r="B67" s="210"/>
      <c r="C67" s="210"/>
      <c r="D67" s="210"/>
    </row>
    <row r="68" spans="2:4" ht="15">
      <c r="B68" s="210"/>
      <c r="C68" s="210"/>
      <c r="D68" s="210"/>
    </row>
    <row r="69" spans="2:4" ht="15">
      <c r="B69" s="210"/>
      <c r="C69" s="210"/>
      <c r="D69" s="210"/>
    </row>
    <row r="70" spans="2:4" ht="15">
      <c r="B70" s="210"/>
      <c r="C70" s="210"/>
      <c r="D70" s="210"/>
    </row>
    <row r="71" spans="2:4" ht="15">
      <c r="B71" s="210"/>
      <c r="C71" s="210"/>
      <c r="D71" s="210"/>
    </row>
    <row r="72" spans="2:4" ht="15">
      <c r="B72" s="210"/>
      <c r="C72" s="210"/>
      <c r="D72" s="210"/>
    </row>
    <row r="73" spans="2:4" ht="15">
      <c r="B73" s="210"/>
      <c r="C73" s="210"/>
      <c r="D73" s="210"/>
    </row>
    <row r="74" spans="2:4" ht="15">
      <c r="B74" s="210"/>
      <c r="C74" s="210"/>
      <c r="D74" s="210"/>
    </row>
    <row r="75" spans="2:4" ht="15">
      <c r="B75" s="210"/>
      <c r="C75" s="210"/>
      <c r="D75" s="210"/>
    </row>
    <row r="76" spans="2:4" ht="15">
      <c r="B76" s="210"/>
      <c r="C76" s="210"/>
      <c r="D76" s="210"/>
    </row>
    <row r="77" spans="2:4" ht="15">
      <c r="B77" s="210"/>
      <c r="C77" s="210"/>
      <c r="D77" s="210"/>
    </row>
    <row r="78" spans="2:4" ht="15">
      <c r="B78" s="210"/>
      <c r="C78" s="210"/>
      <c r="D78" s="210"/>
    </row>
    <row r="79" spans="2:4" ht="15">
      <c r="B79" s="210"/>
      <c r="C79" s="210"/>
      <c r="D79" s="210"/>
    </row>
    <row r="80" spans="2:4" ht="15">
      <c r="B80" s="210"/>
      <c r="C80" s="210"/>
      <c r="D80" s="210"/>
    </row>
    <row r="81" s="210" customFormat="1" ht="15"/>
    <row r="82" s="210" customFormat="1" ht="15"/>
    <row r="83" s="210" customFormat="1" ht="15"/>
    <row r="84" s="210" customFormat="1" ht="15"/>
    <row r="85" s="210" customFormat="1" ht="15"/>
    <row r="86" s="210" customFormat="1" ht="15"/>
    <row r="87" s="210" customFormat="1" ht="15"/>
  </sheetData>
  <mergeCells count="6">
    <mergeCell ref="B7:D7"/>
    <mergeCell ref="B61:D63"/>
    <mergeCell ref="B2:D2"/>
    <mergeCell ref="B3:D3"/>
    <mergeCell ref="B4:D4"/>
    <mergeCell ref="B6:D6"/>
  </mergeCells>
  <printOptions/>
  <pageMargins left="0.75" right="0.58" top="0.75" bottom="0.75" header="0.5" footer="0.5"/>
  <pageSetup fitToHeight="1" fitToWidth="1" horizontalDpi="360" verticalDpi="36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1"/>
  <sheetViews>
    <sheetView showGridLines="0" workbookViewId="0" topLeftCell="A36">
      <selection activeCell="E49" sqref="E49"/>
    </sheetView>
  </sheetViews>
  <sheetFormatPr defaultColWidth="8.88671875" defaultRowHeight="15"/>
  <cols>
    <col min="1" max="1" width="3.77734375" style="2" customWidth="1"/>
    <col min="2" max="2" width="3.21484375" style="4" customWidth="1"/>
    <col min="3" max="4" width="14.5546875" style="4" customWidth="1"/>
    <col min="5" max="5" width="2.5546875" style="2" customWidth="1"/>
    <col min="6" max="6" width="13.6640625" style="3" customWidth="1"/>
    <col min="7" max="7" width="8.88671875" style="3" customWidth="1"/>
    <col min="8" max="8" width="9.6640625" style="2" bestFit="1" customWidth="1"/>
    <col min="9" max="9" width="9.6640625" style="2" customWidth="1"/>
    <col min="10" max="11" width="3.3359375" style="2" customWidth="1"/>
    <col min="12" max="12" width="9.6640625" style="2" hidden="1" customWidth="1"/>
    <col min="13" max="13" width="3.6640625" style="2" hidden="1" customWidth="1"/>
    <col min="14" max="14" width="9.6640625" style="2" hidden="1" customWidth="1"/>
    <col min="15" max="16384" width="8.88671875" style="2" customWidth="1"/>
  </cols>
  <sheetData>
    <row r="1" spans="1:19" ht="15">
      <c r="A1" s="1"/>
      <c r="B1" s="50"/>
      <c r="C1" s="50"/>
      <c r="D1" s="50"/>
      <c r="E1" s="1"/>
      <c r="F1" s="55"/>
      <c r="G1" s="5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1"/>
      <c r="B2" s="248" t="s">
        <v>85</v>
      </c>
      <c r="C2" s="248"/>
      <c r="D2" s="248"/>
      <c r="E2" s="249"/>
      <c r="F2" s="249"/>
      <c r="G2" s="249"/>
      <c r="H2" s="249"/>
      <c r="I2" s="249"/>
      <c r="J2" s="249"/>
      <c r="K2" s="1"/>
      <c r="L2" s="1"/>
      <c r="M2" s="1"/>
      <c r="N2" s="1"/>
      <c r="O2" s="1"/>
      <c r="P2" s="1"/>
      <c r="Q2" s="1"/>
      <c r="R2" s="1"/>
      <c r="S2" s="1"/>
    </row>
    <row r="3" spans="1:19" ht="15">
      <c r="A3" s="1"/>
      <c r="B3" s="253" t="s">
        <v>8</v>
      </c>
      <c r="C3" s="260"/>
      <c r="D3" s="260"/>
      <c r="E3" s="260"/>
      <c r="F3" s="260"/>
      <c r="G3" s="260"/>
      <c r="H3" s="260"/>
      <c r="I3" s="260"/>
      <c r="J3" s="260"/>
      <c r="K3" s="1"/>
      <c r="L3" s="1"/>
      <c r="M3" s="1"/>
      <c r="N3" s="1"/>
      <c r="O3" s="1"/>
      <c r="P3" s="1"/>
      <c r="Q3" s="1"/>
      <c r="R3" s="1"/>
      <c r="S3" s="1"/>
    </row>
    <row r="4" spans="1:19" s="16" customFormat="1" ht="15">
      <c r="A4" s="52"/>
      <c r="B4" s="250" t="s">
        <v>90</v>
      </c>
      <c r="C4" s="250"/>
      <c r="D4" s="250"/>
      <c r="E4" s="249"/>
      <c r="F4" s="249"/>
      <c r="G4" s="249"/>
      <c r="H4" s="249"/>
      <c r="I4" s="249"/>
      <c r="J4" s="249"/>
      <c r="K4" s="52"/>
      <c r="L4" s="52"/>
      <c r="M4" s="52"/>
      <c r="N4" s="52"/>
      <c r="O4" s="52"/>
      <c r="P4" s="52"/>
      <c r="Q4" s="52"/>
      <c r="R4" s="52"/>
      <c r="S4" s="52"/>
    </row>
    <row r="5" spans="1:19" s="16" customFormat="1" ht="12">
      <c r="A5" s="52"/>
      <c r="B5" s="39"/>
      <c r="F5" s="32"/>
      <c r="G5" s="32"/>
      <c r="I5" s="107"/>
      <c r="K5" s="52"/>
      <c r="L5" s="180"/>
      <c r="M5" s="52"/>
      <c r="N5" s="180"/>
      <c r="O5" s="52"/>
      <c r="P5" s="52"/>
      <c r="Q5" s="52"/>
      <c r="R5" s="52"/>
      <c r="S5" s="52"/>
    </row>
    <row r="6" spans="1:19" s="16" customFormat="1" ht="15.75">
      <c r="A6" s="52"/>
      <c r="B6" s="248" t="s">
        <v>16</v>
      </c>
      <c r="C6" s="248"/>
      <c r="D6" s="248"/>
      <c r="E6" s="249"/>
      <c r="F6" s="249"/>
      <c r="G6" s="249"/>
      <c r="H6" s="249"/>
      <c r="I6" s="249"/>
      <c r="J6" s="249"/>
      <c r="K6" s="52"/>
      <c r="L6" s="52"/>
      <c r="M6" s="52"/>
      <c r="N6" s="52"/>
      <c r="O6" s="52"/>
      <c r="P6" s="52"/>
      <c r="Q6" s="52"/>
      <c r="R6" s="52"/>
      <c r="S6" s="52"/>
    </row>
    <row r="7" spans="1:19" s="16" customFormat="1" ht="15">
      <c r="A7" s="52"/>
      <c r="B7" s="252" t="s">
        <v>241</v>
      </c>
      <c r="C7" s="252"/>
      <c r="D7" s="252"/>
      <c r="E7" s="249"/>
      <c r="F7" s="249"/>
      <c r="G7" s="249"/>
      <c r="H7" s="249"/>
      <c r="I7" s="249"/>
      <c r="J7" s="249"/>
      <c r="K7" s="52"/>
      <c r="L7" s="52"/>
      <c r="M7" s="52"/>
      <c r="N7" s="52"/>
      <c r="O7" s="52"/>
      <c r="P7" s="52"/>
      <c r="Q7" s="52"/>
      <c r="R7" s="52"/>
      <c r="S7" s="52"/>
    </row>
    <row r="8" spans="1:19" s="16" customFormat="1" ht="15.75">
      <c r="A8" s="52"/>
      <c r="B8" s="17"/>
      <c r="C8" s="17"/>
      <c r="D8" s="17"/>
      <c r="F8" s="40"/>
      <c r="G8" s="32"/>
      <c r="H8" s="114" t="s">
        <v>94</v>
      </c>
      <c r="I8" s="114" t="s">
        <v>0</v>
      </c>
      <c r="K8" s="52"/>
      <c r="L8" s="114"/>
      <c r="M8" s="52"/>
      <c r="N8" s="114"/>
      <c r="O8" s="52"/>
      <c r="P8" s="52"/>
      <c r="Q8" s="52"/>
      <c r="R8" s="52"/>
      <c r="S8" s="52"/>
    </row>
    <row r="9" spans="1:19" s="19" customFormat="1" ht="12.75">
      <c r="A9" s="53"/>
      <c r="B9" s="5"/>
      <c r="C9" s="21"/>
      <c r="D9" s="21"/>
      <c r="E9" s="5"/>
      <c r="F9" s="33"/>
      <c r="G9" s="7"/>
      <c r="H9" s="21" t="s">
        <v>215</v>
      </c>
      <c r="I9" s="21" t="s">
        <v>215</v>
      </c>
      <c r="J9" s="21"/>
      <c r="K9" s="53"/>
      <c r="L9" s="21"/>
      <c r="M9" s="53"/>
      <c r="N9" s="21"/>
      <c r="O9" s="53"/>
      <c r="P9" s="53"/>
      <c r="Q9" s="53"/>
      <c r="R9" s="53"/>
      <c r="S9" s="53"/>
    </row>
    <row r="10" spans="1:19" s="19" customFormat="1" ht="12.75">
      <c r="A10" s="53"/>
      <c r="B10" s="5"/>
      <c r="C10" s="21"/>
      <c r="D10" s="21"/>
      <c r="E10" s="5"/>
      <c r="F10" s="33"/>
      <c r="G10" s="7"/>
      <c r="H10" s="21" t="s">
        <v>17</v>
      </c>
      <c r="I10" s="21" t="s">
        <v>17</v>
      </c>
      <c r="J10" s="21"/>
      <c r="K10" s="53"/>
      <c r="L10" s="21"/>
      <c r="M10" s="53"/>
      <c r="N10" s="21"/>
      <c r="O10" s="53"/>
      <c r="P10" s="53"/>
      <c r="Q10" s="53"/>
      <c r="R10" s="53"/>
      <c r="S10" s="53"/>
    </row>
    <row r="11" spans="1:19" s="19" customFormat="1" ht="12.75">
      <c r="A11" s="53"/>
      <c r="B11" s="5"/>
      <c r="C11" s="20"/>
      <c r="D11" s="20"/>
      <c r="E11" s="5"/>
      <c r="F11" s="34"/>
      <c r="G11" s="7"/>
      <c r="H11" s="21" t="s">
        <v>238</v>
      </c>
      <c r="I11" s="21" t="s">
        <v>239</v>
      </c>
      <c r="J11" s="20"/>
      <c r="K11" s="53"/>
      <c r="L11" s="21"/>
      <c r="M11" s="53"/>
      <c r="N11" s="21"/>
      <c r="O11" s="53"/>
      <c r="P11" s="53"/>
      <c r="Q11" s="53"/>
      <c r="R11" s="53"/>
      <c r="S11" s="53"/>
    </row>
    <row r="12" spans="1:19" s="19" customFormat="1" ht="12.75">
      <c r="A12" s="53"/>
      <c r="B12" s="5"/>
      <c r="C12" s="21"/>
      <c r="D12" s="21"/>
      <c r="E12" s="5"/>
      <c r="F12" s="33"/>
      <c r="G12" s="7"/>
      <c r="H12" s="21" t="s">
        <v>32</v>
      </c>
      <c r="I12" s="21" t="s">
        <v>32</v>
      </c>
      <c r="J12" s="21"/>
      <c r="K12" s="53"/>
      <c r="L12" s="21"/>
      <c r="M12" s="53"/>
      <c r="N12" s="21"/>
      <c r="O12" s="53"/>
      <c r="P12" s="53"/>
      <c r="Q12" s="53"/>
      <c r="R12" s="53"/>
      <c r="S12" s="53"/>
    </row>
    <row r="13" spans="1:19" s="16" customFormat="1" ht="12.75">
      <c r="A13" s="52"/>
      <c r="B13" s="4"/>
      <c r="C13" s="15"/>
      <c r="D13" s="15"/>
      <c r="E13" s="4"/>
      <c r="F13" s="83"/>
      <c r="G13" s="11"/>
      <c r="H13" s="21" t="s">
        <v>67</v>
      </c>
      <c r="I13" s="21" t="s">
        <v>67</v>
      </c>
      <c r="J13" s="4"/>
      <c r="K13" s="52"/>
      <c r="L13" s="21"/>
      <c r="M13" s="52"/>
      <c r="N13" s="21"/>
      <c r="O13" s="52"/>
      <c r="P13" s="52"/>
      <c r="Q13" s="52"/>
      <c r="R13" s="52"/>
      <c r="S13" s="52"/>
    </row>
    <row r="14" spans="1:19" s="16" customFormat="1" ht="12.75">
      <c r="A14" s="52"/>
      <c r="B14" s="8" t="s">
        <v>77</v>
      </c>
      <c r="C14" s="84"/>
      <c r="D14" s="84"/>
      <c r="E14" s="84"/>
      <c r="F14" s="84"/>
      <c r="G14" s="84"/>
      <c r="H14" s="84"/>
      <c r="I14" s="84"/>
      <c r="J14" s="84"/>
      <c r="K14" s="52"/>
      <c r="L14" s="84"/>
      <c r="M14" s="52"/>
      <c r="N14" s="84"/>
      <c r="O14" s="52"/>
      <c r="P14" s="52"/>
      <c r="Q14" s="52"/>
      <c r="R14" s="52"/>
      <c r="S14" s="52"/>
    </row>
    <row r="15" spans="1:19" s="16" customFormat="1" ht="12.75">
      <c r="A15" s="52"/>
      <c r="B15" s="84" t="s">
        <v>63</v>
      </c>
      <c r="C15" s="84"/>
      <c r="D15" s="84"/>
      <c r="E15" s="84"/>
      <c r="F15" s="84"/>
      <c r="G15" s="84"/>
      <c r="H15" s="86" t="e">
        <f>+#REF!+1</f>
        <v>#REF!</v>
      </c>
      <c r="I15" s="86" t="e">
        <f>+CIS!#REF!</f>
        <v>#REF!</v>
      </c>
      <c r="J15" s="86"/>
      <c r="K15" s="52"/>
      <c r="L15" s="86"/>
      <c r="M15" s="52"/>
      <c r="N15" s="86"/>
      <c r="O15" s="52"/>
      <c r="P15" s="52"/>
      <c r="Q15" s="52"/>
      <c r="R15" s="52"/>
      <c r="S15" s="52"/>
    </row>
    <row r="16" spans="1:19" s="16" customFormat="1" ht="12.75">
      <c r="A16" s="52"/>
      <c r="B16" s="84"/>
      <c r="C16" s="84"/>
      <c r="D16" s="84"/>
      <c r="E16" s="84"/>
      <c r="F16" s="84"/>
      <c r="G16" s="84"/>
      <c r="H16" s="84"/>
      <c r="I16" s="84"/>
      <c r="J16" s="84"/>
      <c r="K16" s="52"/>
      <c r="L16" s="84"/>
      <c r="M16" s="52"/>
      <c r="N16" s="84"/>
      <c r="O16" s="52"/>
      <c r="P16" s="52"/>
      <c r="Q16" s="52"/>
      <c r="R16" s="52"/>
      <c r="S16" s="52"/>
    </row>
    <row r="17" spans="1:19" s="16" customFormat="1" ht="12.75">
      <c r="A17" s="52"/>
      <c r="B17" s="84" t="s">
        <v>75</v>
      </c>
      <c r="C17" s="84"/>
      <c r="D17" s="84"/>
      <c r="E17" s="84"/>
      <c r="F17" s="84"/>
      <c r="G17" s="84"/>
      <c r="H17" s="85" t="e">
        <f>+#REF!</f>
        <v>#REF!</v>
      </c>
      <c r="I17" s="85">
        <v>5615</v>
      </c>
      <c r="J17" s="84"/>
      <c r="K17" s="52"/>
      <c r="L17" s="85"/>
      <c r="M17" s="52"/>
      <c r="N17" s="85"/>
      <c r="O17" s="52"/>
      <c r="P17" s="52"/>
      <c r="Q17" s="52"/>
      <c r="R17" s="52"/>
      <c r="S17" s="52"/>
    </row>
    <row r="18" spans="1:19" ht="15">
      <c r="A18" s="1"/>
      <c r="B18" s="84"/>
      <c r="C18" s="84"/>
      <c r="D18" s="84"/>
      <c r="E18" s="84"/>
      <c r="F18" s="84"/>
      <c r="G18" s="84"/>
      <c r="H18" s="86"/>
      <c r="I18" s="86"/>
      <c r="J18" s="86"/>
      <c r="K18" s="1"/>
      <c r="L18" s="86"/>
      <c r="M18" s="1"/>
      <c r="N18" s="86"/>
      <c r="O18" s="1"/>
      <c r="P18" s="1"/>
      <c r="Q18" s="1"/>
      <c r="R18" s="1"/>
      <c r="S18" s="1"/>
    </row>
    <row r="19" spans="1:19" ht="15">
      <c r="A19" s="1"/>
      <c r="B19" s="4" t="s">
        <v>76</v>
      </c>
      <c r="C19" s="84"/>
      <c r="D19" s="84"/>
      <c r="E19" s="84"/>
      <c r="F19" s="84"/>
      <c r="G19" s="84"/>
      <c r="H19" s="11" t="e">
        <f>SUM(H13:H17)</f>
        <v>#REF!</v>
      </c>
      <c r="I19" s="11" t="e">
        <f>SUM(I13:I17)</f>
        <v>#REF!</v>
      </c>
      <c r="J19" s="87"/>
      <c r="K19" s="1"/>
      <c r="L19" s="11"/>
      <c r="M19" s="1"/>
      <c r="N19" s="11"/>
      <c r="O19" s="1"/>
      <c r="P19" s="1"/>
      <c r="Q19" s="1"/>
      <c r="R19" s="1"/>
      <c r="S19" s="1"/>
    </row>
    <row r="20" spans="1:19" ht="15" hidden="1">
      <c r="A20" s="1"/>
      <c r="B20" s="84"/>
      <c r="C20" s="84"/>
      <c r="D20" s="84"/>
      <c r="E20" s="84"/>
      <c r="F20" s="84"/>
      <c r="G20" s="84"/>
      <c r="H20" s="84"/>
      <c r="I20" s="84"/>
      <c r="J20" s="84"/>
      <c r="K20" s="1"/>
      <c r="L20" s="84"/>
      <c r="M20" s="1"/>
      <c r="N20" s="84"/>
      <c r="O20" s="1"/>
      <c r="P20" s="1"/>
      <c r="Q20" s="1"/>
      <c r="R20" s="1"/>
      <c r="S20" s="1"/>
    </row>
    <row r="21" spans="1:19" ht="15">
      <c r="A21" s="1"/>
      <c r="B21" s="84"/>
      <c r="C21" s="84"/>
      <c r="D21" s="84"/>
      <c r="E21" s="84"/>
      <c r="F21" s="84"/>
      <c r="G21" s="84"/>
      <c r="H21" s="84"/>
      <c r="I21" s="84"/>
      <c r="J21" s="84"/>
      <c r="K21" s="1"/>
      <c r="L21" s="84"/>
      <c r="M21" s="1"/>
      <c r="N21" s="84"/>
      <c r="O21" s="1"/>
      <c r="P21" s="1"/>
      <c r="Q21" s="1"/>
      <c r="R21" s="1"/>
      <c r="S21" s="1"/>
    </row>
    <row r="22" spans="1:19" ht="15">
      <c r="A22" s="1"/>
      <c r="B22" s="4" t="s">
        <v>28</v>
      </c>
      <c r="C22" s="84"/>
      <c r="D22" s="84"/>
      <c r="E22" s="84"/>
      <c r="F22" s="84"/>
      <c r="G22" s="84"/>
      <c r="H22" s="85" t="e">
        <f>+#REF!+4051-1569</f>
        <v>#REF!</v>
      </c>
      <c r="I22" s="85">
        <v>-160886</v>
      </c>
      <c r="J22" s="84"/>
      <c r="K22" s="1"/>
      <c r="L22" s="85"/>
      <c r="M22" s="1"/>
      <c r="N22" s="85"/>
      <c r="O22" s="1"/>
      <c r="P22" s="1"/>
      <c r="Q22" s="1"/>
      <c r="R22" s="1"/>
      <c r="S22" s="1"/>
    </row>
    <row r="23" spans="1:19" ht="15">
      <c r="A23" s="1"/>
      <c r="B23" s="84"/>
      <c r="C23" s="84"/>
      <c r="D23" s="84"/>
      <c r="E23" s="84"/>
      <c r="F23" s="84"/>
      <c r="G23" s="84"/>
      <c r="H23" s="86"/>
      <c r="I23" s="86"/>
      <c r="J23" s="86"/>
      <c r="K23" s="1"/>
      <c r="L23" s="86"/>
      <c r="M23" s="1"/>
      <c r="N23" s="86"/>
      <c r="O23" s="1"/>
      <c r="P23" s="1"/>
      <c r="Q23" s="1"/>
      <c r="R23" s="1"/>
      <c r="S23" s="1"/>
    </row>
    <row r="24" spans="1:19" ht="15">
      <c r="A24" s="1"/>
      <c r="B24" s="8" t="s">
        <v>235</v>
      </c>
      <c r="C24" s="84"/>
      <c r="D24" s="84"/>
      <c r="E24" s="84"/>
      <c r="F24" s="84"/>
      <c r="G24" s="84"/>
      <c r="H24" s="87" t="e">
        <f>SUM(H18:H22)</f>
        <v>#REF!</v>
      </c>
      <c r="I24" s="87" t="e">
        <f>SUM(I18:I22)</f>
        <v>#REF!</v>
      </c>
      <c r="J24" s="87"/>
      <c r="K24" s="1"/>
      <c r="L24" s="87"/>
      <c r="M24" s="1"/>
      <c r="N24" s="87"/>
      <c r="O24" s="1"/>
      <c r="P24" s="1"/>
      <c r="Q24" s="1"/>
      <c r="R24" s="1"/>
      <c r="S24" s="1"/>
    </row>
    <row r="25" spans="1:19" ht="15">
      <c r="A25" s="1"/>
      <c r="B25" s="84"/>
      <c r="C25" s="84"/>
      <c r="D25" s="84"/>
      <c r="E25" s="84"/>
      <c r="F25" s="84"/>
      <c r="G25" s="84"/>
      <c r="H25" s="86"/>
      <c r="I25" s="86"/>
      <c r="J25" s="86"/>
      <c r="K25" s="1"/>
      <c r="L25" s="86"/>
      <c r="M25" s="1"/>
      <c r="N25" s="86"/>
      <c r="O25" s="1"/>
      <c r="P25" s="1"/>
      <c r="Q25" s="1"/>
      <c r="R25" s="1"/>
      <c r="S25" s="1"/>
    </row>
    <row r="26" spans="1:19" ht="15">
      <c r="A26" s="1"/>
      <c r="B26" s="88" t="s">
        <v>79</v>
      </c>
      <c r="C26" s="89"/>
      <c r="D26" s="89"/>
      <c r="E26" s="90"/>
      <c r="F26" s="91"/>
      <c r="G26" s="91"/>
      <c r="H26" s="92"/>
      <c r="I26" s="92"/>
      <c r="J26" s="86"/>
      <c r="K26" s="1"/>
      <c r="L26" s="92"/>
      <c r="M26" s="1"/>
      <c r="N26" s="92"/>
      <c r="O26" s="1"/>
      <c r="P26" s="1"/>
      <c r="Q26" s="1"/>
      <c r="R26" s="1"/>
      <c r="S26" s="1"/>
    </row>
    <row r="27" spans="1:19" ht="15">
      <c r="A27" s="1"/>
      <c r="B27" s="89" t="s">
        <v>216</v>
      </c>
      <c r="C27" s="89"/>
      <c r="D27" s="89"/>
      <c r="E27" s="90"/>
      <c r="F27" s="91"/>
      <c r="G27" s="91"/>
      <c r="H27" s="103" t="e">
        <f>+#REF!-4053+1569</f>
        <v>#REF!</v>
      </c>
      <c r="I27" s="103"/>
      <c r="J27" s="86"/>
      <c r="K27" s="1"/>
      <c r="L27" s="103"/>
      <c r="M27" s="1"/>
      <c r="N27" s="103"/>
      <c r="O27" s="1"/>
      <c r="P27" s="1"/>
      <c r="Q27" s="1"/>
      <c r="R27" s="1"/>
      <c r="S27" s="1"/>
    </row>
    <row r="28" spans="1:19" ht="15">
      <c r="A28" s="1"/>
      <c r="B28" s="89" t="s">
        <v>217</v>
      </c>
      <c r="C28" s="89"/>
      <c r="D28" s="89"/>
      <c r="E28" s="90"/>
      <c r="F28" s="91"/>
      <c r="G28" s="91"/>
      <c r="H28" s="178" t="e">
        <f>+#REF!</f>
        <v>#REF!</v>
      </c>
      <c r="I28" s="178">
        <v>4254</v>
      </c>
      <c r="J28" s="86"/>
      <c r="K28" s="1"/>
      <c r="L28" s="178"/>
      <c r="M28" s="1"/>
      <c r="N28" s="194"/>
      <c r="O28" s="1"/>
      <c r="P28" s="1"/>
      <c r="Q28" s="1"/>
      <c r="R28" s="1"/>
      <c r="S28" s="1"/>
    </row>
    <row r="29" spans="1:19" ht="15">
      <c r="A29" s="1"/>
      <c r="B29" s="89" t="s">
        <v>191</v>
      </c>
      <c r="C29" s="89"/>
      <c r="D29" s="89"/>
      <c r="E29" s="90"/>
      <c r="F29" s="91"/>
      <c r="G29" s="91"/>
      <c r="H29" s="178" t="e">
        <f>+#REF!</f>
        <v>#REF!</v>
      </c>
      <c r="I29" s="178">
        <v>144</v>
      </c>
      <c r="J29" s="86"/>
      <c r="K29" s="1"/>
      <c r="L29" s="178"/>
      <c r="M29" s="1"/>
      <c r="N29" s="178"/>
      <c r="O29" s="1"/>
      <c r="P29" s="1"/>
      <c r="Q29" s="1"/>
      <c r="R29" s="1"/>
      <c r="S29" s="1"/>
    </row>
    <row r="30" spans="1:19" ht="15" hidden="1">
      <c r="A30" s="1"/>
      <c r="B30" s="89" t="s">
        <v>220</v>
      </c>
      <c r="C30" s="89"/>
      <c r="D30" s="89"/>
      <c r="E30" s="90"/>
      <c r="F30" s="91"/>
      <c r="G30" s="91"/>
      <c r="H30" s="178"/>
      <c r="I30" s="178">
        <v>0</v>
      </c>
      <c r="J30" s="86"/>
      <c r="K30" s="1"/>
      <c r="L30" s="178"/>
      <c r="M30" s="1"/>
      <c r="N30" s="178"/>
      <c r="O30" s="1"/>
      <c r="P30" s="1"/>
      <c r="Q30" s="1"/>
      <c r="R30" s="1"/>
      <c r="S30" s="1"/>
    </row>
    <row r="31" spans="1:19" ht="15" hidden="1">
      <c r="A31" s="1"/>
      <c r="B31" s="89" t="s">
        <v>218</v>
      </c>
      <c r="C31" s="89"/>
      <c r="D31" s="89"/>
      <c r="E31" s="90"/>
      <c r="F31" s="91"/>
      <c r="G31" s="91"/>
      <c r="H31" s="178"/>
      <c r="I31" s="178">
        <v>0</v>
      </c>
      <c r="J31" s="86"/>
      <c r="K31" s="1"/>
      <c r="L31" s="178"/>
      <c r="M31" s="1"/>
      <c r="N31" s="178"/>
      <c r="O31" s="1"/>
      <c r="P31" s="1"/>
      <c r="Q31" s="1"/>
      <c r="R31" s="1"/>
      <c r="S31" s="1"/>
    </row>
    <row r="32" spans="1:19" ht="15" hidden="1">
      <c r="A32" s="1"/>
      <c r="B32" s="89" t="s">
        <v>219</v>
      </c>
      <c r="C32" s="89"/>
      <c r="D32" s="89"/>
      <c r="E32" s="90"/>
      <c r="F32" s="91"/>
      <c r="G32" s="91"/>
      <c r="H32" s="104"/>
      <c r="I32" s="104">
        <v>0</v>
      </c>
      <c r="J32" s="86"/>
      <c r="K32" s="1"/>
      <c r="L32" s="104"/>
      <c r="M32" s="1"/>
      <c r="N32" s="104"/>
      <c r="O32" s="1"/>
      <c r="P32" s="1"/>
      <c r="Q32" s="1"/>
      <c r="R32" s="1"/>
      <c r="S32" s="1"/>
    </row>
    <row r="33" spans="1:19" ht="15">
      <c r="A33" s="1"/>
      <c r="B33" s="89"/>
      <c r="C33" s="89"/>
      <c r="D33" s="89"/>
      <c r="E33" s="90"/>
      <c r="F33" s="91"/>
      <c r="G33" s="91"/>
      <c r="H33" s="195"/>
      <c r="I33" s="196"/>
      <c r="J33" s="87"/>
      <c r="K33" s="1"/>
      <c r="L33" s="92"/>
      <c r="M33" s="1"/>
      <c r="N33" s="92"/>
      <c r="O33" s="1"/>
      <c r="P33" s="1"/>
      <c r="Q33" s="1"/>
      <c r="R33" s="1"/>
      <c r="S33" s="1"/>
    </row>
    <row r="34" spans="1:19" ht="15">
      <c r="A34" s="1"/>
      <c r="B34" s="88" t="s">
        <v>234</v>
      </c>
      <c r="C34" s="89"/>
      <c r="D34" s="89"/>
      <c r="E34" s="90"/>
      <c r="F34" s="91"/>
      <c r="G34" s="91"/>
      <c r="H34" s="93" t="e">
        <f>SUM(H27:H32)</f>
        <v>#REF!</v>
      </c>
      <c r="I34" s="93">
        <f>SUM(I27:I32)</f>
        <v>4398</v>
      </c>
      <c r="J34" s="86"/>
      <c r="K34" s="1"/>
      <c r="L34" s="93"/>
      <c r="M34" s="1"/>
      <c r="N34" s="93"/>
      <c r="O34" s="1"/>
      <c r="P34" s="1"/>
      <c r="Q34" s="1"/>
      <c r="R34" s="1"/>
      <c r="S34" s="1"/>
    </row>
    <row r="35" spans="1:19" ht="16.5" customHeight="1">
      <c r="A35" s="1"/>
      <c r="B35" s="89"/>
      <c r="C35" s="89"/>
      <c r="D35" s="89"/>
      <c r="E35" s="90"/>
      <c r="F35" s="91"/>
      <c r="G35" s="91"/>
      <c r="H35" s="92"/>
      <c r="I35" s="92"/>
      <c r="J35" s="87"/>
      <c r="K35" s="1"/>
      <c r="L35" s="92"/>
      <c r="M35" s="1"/>
      <c r="N35" s="92"/>
      <c r="O35" s="1"/>
      <c r="P35" s="1"/>
      <c r="Q35" s="1"/>
      <c r="R35" s="1"/>
      <c r="S35" s="1"/>
    </row>
    <row r="36" spans="1:19" ht="15">
      <c r="A36" s="1"/>
      <c r="B36" s="88" t="s">
        <v>80</v>
      </c>
      <c r="C36" s="89"/>
      <c r="D36" s="89"/>
      <c r="E36" s="90"/>
      <c r="F36" s="91"/>
      <c r="G36" s="91"/>
      <c r="H36" s="92"/>
      <c r="I36" s="92"/>
      <c r="J36" s="84"/>
      <c r="K36" s="1"/>
      <c r="L36" s="92"/>
      <c r="M36" s="1"/>
      <c r="N36" s="92"/>
      <c r="O36" s="1"/>
      <c r="P36" s="1"/>
      <c r="Q36" s="1"/>
      <c r="R36" s="1"/>
      <c r="S36" s="1"/>
    </row>
    <row r="37" spans="1:19" ht="15">
      <c r="A37" s="1"/>
      <c r="B37" s="89" t="s">
        <v>225</v>
      </c>
      <c r="C37" s="89"/>
      <c r="D37" s="89"/>
      <c r="E37" s="90"/>
      <c r="F37" s="91"/>
      <c r="G37" s="91"/>
      <c r="H37" s="103" t="e">
        <f>+#REF!</f>
        <v>#REF!</v>
      </c>
      <c r="I37" s="103">
        <v>83844</v>
      </c>
      <c r="J37" s="84"/>
      <c r="K37" s="1"/>
      <c r="L37" s="103"/>
      <c r="M37" s="1"/>
      <c r="N37" s="103"/>
      <c r="O37" s="1"/>
      <c r="P37" s="1"/>
      <c r="Q37" s="1"/>
      <c r="R37" s="1"/>
      <c r="S37" s="1"/>
    </row>
    <row r="38" spans="1:19" ht="15">
      <c r="A38" s="1"/>
      <c r="B38" s="89" t="s">
        <v>226</v>
      </c>
      <c r="C38" s="89"/>
      <c r="D38" s="89"/>
      <c r="E38" s="90"/>
      <c r="F38" s="91"/>
      <c r="G38" s="91"/>
      <c r="H38" s="178"/>
      <c r="I38" s="178">
        <v>80000</v>
      </c>
      <c r="J38" s="84"/>
      <c r="K38" s="1"/>
      <c r="L38" s="178"/>
      <c r="M38" s="1"/>
      <c r="N38" s="178"/>
      <c r="O38" s="1"/>
      <c r="P38" s="1"/>
      <c r="Q38" s="1"/>
      <c r="R38" s="1"/>
      <c r="S38" s="1"/>
    </row>
    <row r="39" spans="1:19" ht="15">
      <c r="A39" s="1"/>
      <c r="B39" s="89" t="s">
        <v>81</v>
      </c>
      <c r="C39" s="89"/>
      <c r="D39" s="89"/>
      <c r="E39" s="90"/>
      <c r="F39" s="91"/>
      <c r="G39" s="91"/>
      <c r="H39" s="105" t="e">
        <f>+#REF!</f>
        <v>#REF!</v>
      </c>
      <c r="I39" s="105">
        <v>-5145</v>
      </c>
      <c r="J39" s="84"/>
      <c r="K39" s="1"/>
      <c r="L39" s="105"/>
      <c r="M39" s="1"/>
      <c r="N39" s="105"/>
      <c r="O39" s="1"/>
      <c r="P39" s="1"/>
      <c r="Q39" s="1"/>
      <c r="R39" s="1"/>
      <c r="S39" s="1"/>
    </row>
    <row r="40" spans="1:19" ht="15" hidden="1">
      <c r="A40" s="1"/>
      <c r="B40" s="89" t="s">
        <v>221</v>
      </c>
      <c r="C40" s="89"/>
      <c r="D40" s="89"/>
      <c r="E40" s="90"/>
      <c r="F40" s="91"/>
      <c r="G40" s="91"/>
      <c r="H40" s="105"/>
      <c r="I40" s="105">
        <v>0</v>
      </c>
      <c r="J40" s="84"/>
      <c r="K40" s="1"/>
      <c r="L40" s="105"/>
      <c r="M40" s="1"/>
      <c r="N40" s="105"/>
      <c r="O40" s="1"/>
      <c r="P40" s="1"/>
      <c r="Q40" s="1"/>
      <c r="R40" s="1"/>
      <c r="S40" s="1"/>
    </row>
    <row r="41" spans="1:19" ht="15" hidden="1">
      <c r="A41" s="1"/>
      <c r="B41" s="89" t="s">
        <v>222</v>
      </c>
      <c r="C41" s="89"/>
      <c r="D41" s="89"/>
      <c r="E41" s="90"/>
      <c r="F41" s="91"/>
      <c r="G41" s="91"/>
      <c r="H41" s="105">
        <v>0</v>
      </c>
      <c r="I41" s="105"/>
      <c r="J41" s="84"/>
      <c r="K41" s="1"/>
      <c r="L41" s="105"/>
      <c r="M41" s="1"/>
      <c r="N41" s="105"/>
      <c r="O41" s="1"/>
      <c r="P41" s="1"/>
      <c r="Q41" s="1"/>
      <c r="R41" s="1"/>
      <c r="S41" s="1"/>
    </row>
    <row r="42" spans="1:19" ht="15">
      <c r="A42" s="1"/>
      <c r="B42" s="89" t="s">
        <v>18</v>
      </c>
      <c r="C42" s="89"/>
      <c r="D42" s="89"/>
      <c r="E42" s="90"/>
      <c r="F42" s="91"/>
      <c r="G42" s="91"/>
      <c r="H42" s="106" t="e">
        <f>+#REF!</f>
        <v>#REF!</v>
      </c>
      <c r="I42" s="106">
        <v>-2377</v>
      </c>
      <c r="J42" s="84"/>
      <c r="K42" s="1"/>
      <c r="L42" s="106"/>
      <c r="M42" s="1"/>
      <c r="N42" s="106"/>
      <c r="O42" s="1"/>
      <c r="P42" s="1"/>
      <c r="Q42" s="1"/>
      <c r="R42" s="1"/>
      <c r="S42" s="1"/>
    </row>
    <row r="43" spans="1:19" ht="15">
      <c r="A43" s="1"/>
      <c r="B43" s="89"/>
      <c r="C43" s="89"/>
      <c r="D43" s="89"/>
      <c r="E43" s="90"/>
      <c r="F43" s="91"/>
      <c r="G43" s="91"/>
      <c r="H43" s="92"/>
      <c r="I43" s="92"/>
      <c r="J43" s="7"/>
      <c r="K43" s="1"/>
      <c r="L43" s="92"/>
      <c r="M43" s="1"/>
      <c r="N43" s="92"/>
      <c r="O43" s="1"/>
      <c r="P43" s="1"/>
      <c r="Q43" s="1"/>
      <c r="R43" s="1"/>
      <c r="S43" s="1"/>
    </row>
    <row r="44" spans="1:19" ht="15">
      <c r="A44" s="1"/>
      <c r="B44" s="88" t="s">
        <v>236</v>
      </c>
      <c r="C44" s="89"/>
      <c r="D44" s="89"/>
      <c r="E44" s="90"/>
      <c r="F44" s="91"/>
      <c r="G44" s="91"/>
      <c r="H44" s="94" t="e">
        <f>SUM(H36:H43)</f>
        <v>#REF!</v>
      </c>
      <c r="I44" s="94">
        <f>SUM(I36:I43)</f>
        <v>156322</v>
      </c>
      <c r="J44" s="7"/>
      <c r="K44" s="1"/>
      <c r="L44" s="94"/>
      <c r="M44" s="1"/>
      <c r="N44" s="94"/>
      <c r="O44" s="1"/>
      <c r="P44" s="1"/>
      <c r="Q44" s="1"/>
      <c r="R44" s="1"/>
      <c r="S44" s="1"/>
    </row>
    <row r="45" spans="1:19" ht="15">
      <c r="A45" s="1"/>
      <c r="B45" s="89"/>
      <c r="C45" s="89"/>
      <c r="D45" s="89"/>
      <c r="E45" s="90"/>
      <c r="F45" s="91"/>
      <c r="G45" s="91"/>
      <c r="H45" s="92"/>
      <c r="I45" s="92"/>
      <c r="J45" s="5"/>
      <c r="K45" s="1"/>
      <c r="L45" s="92"/>
      <c r="M45" s="1"/>
      <c r="N45" s="92"/>
      <c r="O45" s="1"/>
      <c r="P45" s="1"/>
      <c r="Q45" s="1"/>
      <c r="R45" s="1"/>
      <c r="S45" s="1"/>
    </row>
    <row r="46" spans="1:19" ht="15">
      <c r="A46" s="1"/>
      <c r="B46" s="88" t="s">
        <v>237</v>
      </c>
      <c r="C46" s="89"/>
      <c r="D46" s="89"/>
      <c r="E46" s="90"/>
      <c r="F46" s="91"/>
      <c r="G46" s="91"/>
      <c r="H46" s="95" t="e">
        <f>H44+H34+H24</f>
        <v>#REF!</v>
      </c>
      <c r="I46" s="95" t="e">
        <f>I44+I34+I24</f>
        <v>#REF!</v>
      </c>
      <c r="J46" s="84"/>
      <c r="K46" s="1"/>
      <c r="L46" s="95"/>
      <c r="M46" s="1"/>
      <c r="N46" s="95"/>
      <c r="O46" s="1"/>
      <c r="P46" s="1"/>
      <c r="Q46" s="1"/>
      <c r="R46" s="1"/>
      <c r="S46" s="1"/>
    </row>
    <row r="47" spans="1:19" ht="15">
      <c r="A47" s="1"/>
      <c r="B47" s="89"/>
      <c r="C47" s="89"/>
      <c r="D47" s="89"/>
      <c r="E47" s="90"/>
      <c r="F47" s="91"/>
      <c r="G47" s="91"/>
      <c r="H47" s="92"/>
      <c r="I47" s="92"/>
      <c r="J47" s="84"/>
      <c r="K47" s="1"/>
      <c r="L47" s="92"/>
      <c r="M47" s="1"/>
      <c r="N47" s="92"/>
      <c r="O47" s="1"/>
      <c r="P47" s="1"/>
      <c r="Q47" s="1"/>
      <c r="R47" s="1"/>
      <c r="S47" s="1"/>
    </row>
    <row r="48" spans="1:19" ht="15">
      <c r="A48" s="1"/>
      <c r="B48" s="88" t="s">
        <v>82</v>
      </c>
      <c r="C48" s="89"/>
      <c r="D48" s="89"/>
      <c r="E48" s="90"/>
      <c r="F48" s="91"/>
      <c r="G48" s="91"/>
      <c r="H48" s="103" t="e">
        <f>+#REF!</f>
        <v>#REF!</v>
      </c>
      <c r="I48" s="103">
        <v>8707</v>
      </c>
      <c r="J48" s="84"/>
      <c r="K48" s="1"/>
      <c r="L48" s="103"/>
      <c r="M48" s="1"/>
      <c r="N48" s="103"/>
      <c r="O48" s="1"/>
      <c r="P48" s="1"/>
      <c r="Q48" s="1"/>
      <c r="R48" s="1"/>
      <c r="S48" s="1"/>
    </row>
    <row r="49" spans="1:19" ht="15">
      <c r="A49" s="1"/>
      <c r="B49" s="88" t="s">
        <v>83</v>
      </c>
      <c r="C49" s="89"/>
      <c r="D49" s="89"/>
      <c r="E49" s="90"/>
      <c r="F49" s="91"/>
      <c r="G49" s="91"/>
      <c r="H49" s="104" t="e">
        <f>+#REF!</f>
        <v>#REF!</v>
      </c>
      <c r="I49" s="104">
        <v>-914</v>
      </c>
      <c r="J49" s="86"/>
      <c r="K49" s="1"/>
      <c r="L49" s="104"/>
      <c r="M49" s="1"/>
      <c r="N49" s="104"/>
      <c r="O49" s="1"/>
      <c r="P49" s="1"/>
      <c r="Q49" s="1"/>
      <c r="R49" s="1"/>
      <c r="S49" s="1"/>
    </row>
    <row r="50" spans="1:19" ht="15">
      <c r="A50" s="1"/>
      <c r="B50" s="88"/>
      <c r="C50" s="89"/>
      <c r="D50" s="89"/>
      <c r="E50" s="90"/>
      <c r="F50" s="91"/>
      <c r="G50" s="91"/>
      <c r="H50" s="96" t="e">
        <f>SUM(H48:H49)</f>
        <v>#REF!</v>
      </c>
      <c r="I50" s="96">
        <f>SUM(I48:I49)</f>
        <v>7793</v>
      </c>
      <c r="J50" s="87"/>
      <c r="K50" s="1"/>
      <c r="L50" s="96"/>
      <c r="M50" s="1"/>
      <c r="N50" s="96"/>
      <c r="O50" s="1"/>
      <c r="P50" s="1"/>
      <c r="Q50" s="1"/>
      <c r="R50" s="1"/>
      <c r="S50" s="1"/>
    </row>
    <row r="51" spans="1:19" ht="15">
      <c r="A51" s="1"/>
      <c r="B51" s="88"/>
      <c r="C51" s="89"/>
      <c r="D51" s="89"/>
      <c r="E51" s="90"/>
      <c r="F51" s="91"/>
      <c r="G51" s="91"/>
      <c r="H51" s="97"/>
      <c r="I51" s="97"/>
      <c r="J51" s="84"/>
      <c r="K51" s="1"/>
      <c r="L51" s="97"/>
      <c r="M51" s="1"/>
      <c r="N51" s="97"/>
      <c r="O51" s="1"/>
      <c r="P51" s="1"/>
      <c r="Q51" s="1"/>
      <c r="R51" s="1"/>
      <c r="S51" s="1"/>
    </row>
    <row r="52" spans="1:19" ht="15">
      <c r="A52" s="1"/>
      <c r="B52" s="89"/>
      <c r="C52" s="89"/>
      <c r="D52" s="89"/>
      <c r="E52" s="90"/>
      <c r="F52" s="91"/>
      <c r="G52" s="91"/>
      <c r="H52" s="92"/>
      <c r="I52" s="92"/>
      <c r="J52" s="84"/>
      <c r="K52" s="1"/>
      <c r="L52" s="92"/>
      <c r="M52" s="1"/>
      <c r="N52" s="92"/>
      <c r="O52" s="1"/>
      <c r="P52" s="1"/>
      <c r="Q52" s="1"/>
      <c r="R52" s="1"/>
      <c r="S52" s="1"/>
    </row>
    <row r="53" spans="1:19" ht="15.75" thickBot="1">
      <c r="A53" s="1"/>
      <c r="B53" s="88" t="s">
        <v>78</v>
      </c>
      <c r="C53" s="89"/>
      <c r="D53" s="89"/>
      <c r="E53" s="90"/>
      <c r="F53" s="91"/>
      <c r="G53" s="91"/>
      <c r="H53" s="98" t="e">
        <f>H46+H50</f>
        <v>#REF!</v>
      </c>
      <c r="I53" s="98" t="e">
        <f>I46+I50</f>
        <v>#REF!</v>
      </c>
      <c r="J53" s="84"/>
      <c r="K53" s="1"/>
      <c r="L53" s="98"/>
      <c r="M53" s="1"/>
      <c r="N53" s="98"/>
      <c r="O53" s="1"/>
      <c r="P53" s="1"/>
      <c r="Q53" s="1"/>
      <c r="R53" s="1"/>
      <c r="S53" s="1"/>
    </row>
    <row r="54" spans="1:19" ht="15.75" thickTop="1">
      <c r="A54" s="1"/>
      <c r="B54" s="99"/>
      <c r="C54" s="99"/>
      <c r="D54" s="99"/>
      <c r="E54" s="100"/>
      <c r="F54" s="100"/>
      <c r="G54" s="100"/>
      <c r="H54" s="113" t="e">
        <f>+H53-H59</f>
        <v>#REF!</v>
      </c>
      <c r="I54" s="113" t="e">
        <f>+I53-I59</f>
        <v>#REF!</v>
      </c>
      <c r="J54" s="84"/>
      <c r="K54" s="1"/>
      <c r="L54" s="113"/>
      <c r="M54" s="1"/>
      <c r="N54" s="113"/>
      <c r="O54" s="1"/>
      <c r="P54" s="1"/>
      <c r="Q54" s="1"/>
      <c r="R54" s="1"/>
      <c r="S54" s="1"/>
    </row>
    <row r="55" spans="1:19" ht="15">
      <c r="A55" s="1"/>
      <c r="B55" s="88" t="s">
        <v>70</v>
      </c>
      <c r="C55" s="99"/>
      <c r="D55" s="99"/>
      <c r="E55" s="100"/>
      <c r="F55" s="100"/>
      <c r="G55" s="100"/>
      <c r="H55" s="101"/>
      <c r="I55" s="101"/>
      <c r="J55" s="84"/>
      <c r="K55" s="1"/>
      <c r="L55" s="101"/>
      <c r="M55" s="1"/>
      <c r="N55" s="101"/>
      <c r="O55" s="1"/>
      <c r="P55" s="1"/>
      <c r="Q55" s="1"/>
      <c r="R55" s="1"/>
      <c r="S55" s="1"/>
    </row>
    <row r="56" spans="1:19" ht="15">
      <c r="A56" s="1"/>
      <c r="B56" s="10" t="s">
        <v>45</v>
      </c>
      <c r="C56" s="99"/>
      <c r="D56" s="99"/>
      <c r="E56" s="100"/>
      <c r="F56" s="100"/>
      <c r="G56" s="100"/>
      <c r="H56" s="10" t="e">
        <f>+#REF!</f>
        <v>#REF!</v>
      </c>
      <c r="I56" s="10">
        <v>6049</v>
      </c>
      <c r="J56" s="84"/>
      <c r="K56" s="1"/>
      <c r="L56" s="10"/>
      <c r="M56" s="1"/>
      <c r="N56" s="10"/>
      <c r="O56" s="1"/>
      <c r="P56" s="1"/>
      <c r="Q56" s="1"/>
      <c r="R56" s="1"/>
      <c r="S56" s="1"/>
    </row>
    <row r="57" spans="1:19" ht="15">
      <c r="A57" s="1"/>
      <c r="B57" s="10" t="s">
        <v>44</v>
      </c>
      <c r="C57" s="99"/>
      <c r="D57" s="99"/>
      <c r="E57" s="100"/>
      <c r="F57" s="100"/>
      <c r="G57" s="100"/>
      <c r="H57" s="10" t="e">
        <f>+#REF!</f>
        <v>#REF!</v>
      </c>
      <c r="I57" s="10">
        <v>12737</v>
      </c>
      <c r="J57" s="84"/>
      <c r="K57" s="1"/>
      <c r="L57" s="10"/>
      <c r="M57" s="1"/>
      <c r="N57" s="10"/>
      <c r="O57" s="1"/>
      <c r="P57" s="1"/>
      <c r="Q57" s="1"/>
      <c r="R57" s="1"/>
      <c r="S57" s="1"/>
    </row>
    <row r="58" spans="1:19" ht="15">
      <c r="A58" s="1"/>
      <c r="B58" s="10" t="s">
        <v>24</v>
      </c>
      <c r="C58" s="99"/>
      <c r="D58" s="99"/>
      <c r="E58" s="100"/>
      <c r="F58" s="100"/>
      <c r="G58" s="100"/>
      <c r="H58" s="112" t="e">
        <f>+#REF!</f>
        <v>#REF!</v>
      </c>
      <c r="I58" s="112">
        <v>-3956</v>
      </c>
      <c r="J58" s="84"/>
      <c r="K58" s="1"/>
      <c r="L58" s="112"/>
      <c r="M58" s="1"/>
      <c r="N58" s="112"/>
      <c r="O58" s="1"/>
      <c r="P58" s="1"/>
      <c r="Q58" s="1"/>
      <c r="R58" s="1"/>
      <c r="S58" s="1"/>
    </row>
    <row r="59" spans="1:19" ht="15.75" thickBot="1">
      <c r="A59" s="1"/>
      <c r="B59" s="99"/>
      <c r="C59" s="99"/>
      <c r="D59" s="99"/>
      <c r="E59" s="100"/>
      <c r="F59" s="100"/>
      <c r="G59" s="100"/>
      <c r="H59" s="98" t="e">
        <f>SUM(H56:H58)</f>
        <v>#REF!</v>
      </c>
      <c r="I59" s="98">
        <f>SUM(I56:I58)</f>
        <v>14830</v>
      </c>
      <c r="J59" s="84"/>
      <c r="K59" s="1"/>
      <c r="L59" s="98"/>
      <c r="M59" s="1"/>
      <c r="N59" s="98"/>
      <c r="O59" s="1"/>
      <c r="P59" s="1"/>
      <c r="Q59" s="1"/>
      <c r="R59" s="1"/>
      <c r="S59" s="1"/>
    </row>
    <row r="60" spans="1:19" ht="15.75" thickTop="1">
      <c r="A60" s="1"/>
      <c r="B60" s="235" t="s">
        <v>227</v>
      </c>
      <c r="C60" s="259"/>
      <c r="D60" s="259"/>
      <c r="E60" s="259"/>
      <c r="F60" s="259"/>
      <c r="G60" s="259"/>
      <c r="H60" s="259"/>
      <c r="I60" s="259"/>
      <c r="J60" s="259"/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"/>
      <c r="B61" s="259"/>
      <c r="C61" s="259"/>
      <c r="D61" s="259"/>
      <c r="E61" s="259"/>
      <c r="F61" s="259"/>
      <c r="G61" s="259"/>
      <c r="H61" s="259"/>
      <c r="I61" s="259"/>
      <c r="J61" s="259"/>
      <c r="K61" s="1"/>
      <c r="L61" s="1"/>
      <c r="M61" s="1"/>
      <c r="N61" s="1"/>
      <c r="O61" s="1"/>
      <c r="P61" s="1"/>
      <c r="Q61" s="1"/>
      <c r="R61" s="1"/>
      <c r="S61" s="1"/>
    </row>
    <row r="62" spans="1:19" ht="15">
      <c r="A62" s="1"/>
      <c r="B62" s="50"/>
      <c r="C62" s="50"/>
      <c r="D62" s="50"/>
      <c r="E62" s="1"/>
      <c r="F62" s="55"/>
      <c r="G62" s="55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50"/>
      <c r="C63" s="50"/>
      <c r="D63" s="50"/>
      <c r="E63" s="1"/>
      <c r="F63" s="55"/>
      <c r="G63" s="55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"/>
      <c r="B64" s="50"/>
      <c r="C64" s="50"/>
      <c r="D64" s="50"/>
      <c r="E64" s="1"/>
      <c r="F64" s="55"/>
      <c r="G64" s="55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">
      <c r="A65" s="1"/>
      <c r="B65" s="50"/>
      <c r="C65" s="50"/>
      <c r="D65" s="50"/>
      <c r="E65" s="1"/>
      <c r="F65" s="55"/>
      <c r="G65" s="55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">
      <c r="A66" s="1"/>
      <c r="B66" s="50"/>
      <c r="C66" s="50"/>
      <c r="D66" s="50"/>
      <c r="E66" s="1"/>
      <c r="F66" s="55"/>
      <c r="G66" s="55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">
      <c r="A67" s="1"/>
      <c r="B67" s="50"/>
      <c r="C67" s="50"/>
      <c r="D67" s="50"/>
      <c r="E67" s="1"/>
      <c r="F67" s="55"/>
      <c r="G67" s="55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">
      <c r="A68" s="1"/>
      <c r="B68" s="50"/>
      <c r="C68" s="50"/>
      <c r="D68" s="50"/>
      <c r="E68" s="1"/>
      <c r="F68" s="55"/>
      <c r="G68" s="55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">
      <c r="A69" s="1"/>
      <c r="B69" s="50"/>
      <c r="C69" s="50"/>
      <c r="D69" s="50"/>
      <c r="E69" s="1"/>
      <c r="F69" s="55"/>
      <c r="G69" s="55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.75" thickBot="1">
      <c r="A70" s="1"/>
      <c r="B70" s="50"/>
      <c r="C70" s="50"/>
      <c r="D70" s="50"/>
      <c r="E70" s="1"/>
      <c r="F70" s="55"/>
      <c r="G70" s="55"/>
      <c r="H70" s="102"/>
      <c r="I70" s="55"/>
      <c r="J70" s="1"/>
      <c r="K70" s="1"/>
      <c r="L70" s="55"/>
      <c r="M70" s="1"/>
      <c r="N70" s="55"/>
      <c r="O70" s="1"/>
      <c r="P70" s="1"/>
      <c r="Q70" s="1"/>
      <c r="R70" s="1"/>
      <c r="S70" s="1"/>
    </row>
    <row r="71" spans="1:19" ht="15.75" thickTop="1">
      <c r="A71" s="1"/>
      <c r="B71" s="50"/>
      <c r="C71" s="50"/>
      <c r="D71" s="50"/>
      <c r="E71" s="1"/>
      <c r="F71" s="55"/>
      <c r="G71" s="55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5">
      <c r="A72" s="1"/>
      <c r="B72" s="50"/>
      <c r="C72" s="50"/>
      <c r="D72" s="50"/>
      <c r="E72" s="1"/>
      <c r="F72" s="55"/>
      <c r="G72" s="55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5">
      <c r="A73" s="1"/>
      <c r="B73" s="50"/>
      <c r="C73" s="50"/>
      <c r="D73" s="50"/>
      <c r="E73" s="1"/>
      <c r="F73" s="55"/>
      <c r="G73" s="55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5">
      <c r="A74" s="1"/>
      <c r="B74" s="50"/>
      <c r="C74" s="50"/>
      <c r="D74" s="50"/>
      <c r="E74" s="1"/>
      <c r="F74" s="55"/>
      <c r="G74" s="55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5">
      <c r="A75" s="1"/>
      <c r="B75" s="50"/>
      <c r="C75" s="50"/>
      <c r="D75" s="50"/>
      <c r="E75" s="1"/>
      <c r="F75" s="55"/>
      <c r="G75" s="55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5">
      <c r="A76" s="1"/>
      <c r="B76" s="50"/>
      <c r="C76" s="50"/>
      <c r="D76" s="50"/>
      <c r="E76" s="1"/>
      <c r="F76" s="55"/>
      <c r="G76" s="5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5">
      <c r="A77" s="1"/>
      <c r="B77" s="50"/>
      <c r="C77" s="50"/>
      <c r="D77" s="50"/>
      <c r="E77" s="1"/>
      <c r="F77" s="55"/>
      <c r="G77" s="55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5">
      <c r="A78" s="1"/>
      <c r="B78" s="50"/>
      <c r="C78" s="50"/>
      <c r="D78" s="50"/>
      <c r="E78" s="1"/>
      <c r="F78" s="55"/>
      <c r="G78" s="55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5">
      <c r="A79" s="1"/>
      <c r="B79" s="50"/>
      <c r="C79" s="50"/>
      <c r="D79" s="50"/>
      <c r="E79" s="1"/>
      <c r="F79" s="55"/>
      <c r="G79" s="55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1"/>
      <c r="B80" s="50"/>
      <c r="C80" s="50"/>
      <c r="D80" s="50"/>
      <c r="E80" s="1"/>
      <c r="F80" s="55"/>
      <c r="G80" s="55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1"/>
      <c r="B81" s="50"/>
      <c r="C81" s="50"/>
      <c r="D81" s="50"/>
      <c r="E81" s="1"/>
      <c r="F81" s="55"/>
      <c r="G81" s="55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1"/>
      <c r="B82" s="50"/>
      <c r="C82" s="50"/>
      <c r="D82" s="50"/>
      <c r="E82" s="1"/>
      <c r="F82" s="55"/>
      <c r="G82" s="55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1"/>
      <c r="B83" s="50"/>
      <c r="C83" s="50"/>
      <c r="D83" s="50"/>
      <c r="E83" s="1"/>
      <c r="F83" s="55"/>
      <c r="G83" s="55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1"/>
      <c r="B84" s="50"/>
      <c r="C84" s="50"/>
      <c r="D84" s="50"/>
      <c r="E84" s="1"/>
      <c r="F84" s="55"/>
      <c r="G84" s="55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1"/>
      <c r="B85" s="50"/>
      <c r="C85" s="50"/>
      <c r="D85" s="50"/>
      <c r="E85" s="1"/>
      <c r="F85" s="55"/>
      <c r="G85" s="55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"/>
      <c r="B86" s="50"/>
      <c r="C86" s="50"/>
      <c r="D86" s="50"/>
      <c r="E86" s="1"/>
      <c r="F86" s="55"/>
      <c r="G86" s="55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5">
      <c r="A87" s="1"/>
      <c r="B87" s="50"/>
      <c r="C87" s="50"/>
      <c r="D87" s="50"/>
      <c r="E87" s="1"/>
      <c r="F87" s="55"/>
      <c r="G87" s="55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5">
      <c r="A88" s="1"/>
      <c r="B88" s="50"/>
      <c r="C88" s="50"/>
      <c r="D88" s="50"/>
      <c r="E88" s="1"/>
      <c r="F88" s="55"/>
      <c r="G88" s="55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5">
      <c r="A89" s="1"/>
      <c r="B89" s="50"/>
      <c r="C89" s="50"/>
      <c r="D89" s="50"/>
      <c r="E89" s="1"/>
      <c r="F89" s="55"/>
      <c r="G89" s="55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5">
      <c r="A90" s="1"/>
      <c r="K90" s="1"/>
      <c r="M90" s="1"/>
      <c r="O90" s="1"/>
      <c r="P90" s="1"/>
      <c r="Q90" s="1"/>
      <c r="R90" s="1"/>
      <c r="S90" s="1"/>
    </row>
    <row r="91" spans="1:19" ht="15">
      <c r="A91" s="1"/>
      <c r="K91" s="1"/>
      <c r="M91" s="1"/>
      <c r="O91" s="1"/>
      <c r="P91" s="1"/>
      <c r="Q91" s="1"/>
      <c r="R91" s="1"/>
      <c r="S91" s="1"/>
    </row>
    <row r="92" spans="1:19" ht="15">
      <c r="A92" s="1"/>
      <c r="K92" s="1"/>
      <c r="M92" s="1"/>
      <c r="O92" s="1"/>
      <c r="P92" s="1"/>
      <c r="Q92" s="1"/>
      <c r="R92" s="1"/>
      <c r="S92" s="1"/>
    </row>
    <row r="93" spans="1:19" ht="15">
      <c r="A93" s="1"/>
      <c r="K93" s="1"/>
      <c r="M93" s="1"/>
      <c r="O93" s="1"/>
      <c r="P93" s="1"/>
      <c r="Q93" s="1"/>
      <c r="R93" s="1"/>
      <c r="S93" s="1"/>
    </row>
    <row r="94" spans="1:19" ht="15">
      <c r="A94" s="1"/>
      <c r="K94" s="1"/>
      <c r="M94" s="1"/>
      <c r="O94" s="1"/>
      <c r="P94" s="1"/>
      <c r="Q94" s="1"/>
      <c r="R94" s="1"/>
      <c r="S94" s="1"/>
    </row>
    <row r="95" spans="1:19" ht="15">
      <c r="A95" s="1"/>
      <c r="K95" s="1"/>
      <c r="M95" s="1"/>
      <c r="O95" s="1"/>
      <c r="P95" s="1"/>
      <c r="Q95" s="1"/>
      <c r="R95" s="1"/>
      <c r="S95" s="1"/>
    </row>
    <row r="96" spans="1:19" ht="15">
      <c r="A96" s="1"/>
      <c r="K96" s="1"/>
      <c r="M96" s="1"/>
      <c r="O96" s="1"/>
      <c r="P96" s="1"/>
      <c r="Q96" s="1"/>
      <c r="R96" s="1"/>
      <c r="S96" s="1"/>
    </row>
    <row r="97" spans="1:19" ht="15">
      <c r="A97" s="1"/>
      <c r="K97" s="1"/>
      <c r="M97" s="1"/>
      <c r="O97" s="1"/>
      <c r="P97" s="1"/>
      <c r="Q97" s="1"/>
      <c r="R97" s="1"/>
      <c r="S97" s="1"/>
    </row>
    <row r="98" spans="1:19" ht="15">
      <c r="A98" s="1"/>
      <c r="K98" s="1"/>
      <c r="M98" s="1"/>
      <c r="O98" s="1"/>
      <c r="P98" s="1"/>
      <c r="Q98" s="1"/>
      <c r="R98" s="1"/>
      <c r="S98" s="1"/>
    </row>
    <row r="99" spans="1:19" ht="15">
      <c r="A99" s="1"/>
      <c r="K99" s="1"/>
      <c r="M99" s="1"/>
      <c r="O99" s="1"/>
      <c r="P99" s="1"/>
      <c r="Q99" s="1"/>
      <c r="R99" s="1"/>
      <c r="S99" s="1"/>
    </row>
    <row r="100" spans="1:19" ht="15">
      <c r="A100" s="1"/>
      <c r="K100" s="1"/>
      <c r="M100" s="1"/>
      <c r="O100" s="1"/>
      <c r="P100" s="1"/>
      <c r="Q100" s="1"/>
      <c r="R100" s="1"/>
      <c r="S100" s="1"/>
    </row>
    <row r="101" spans="11:19" ht="15">
      <c r="K101" s="1"/>
      <c r="M101" s="1"/>
      <c r="O101" s="1"/>
      <c r="P101" s="1"/>
      <c r="Q101" s="1"/>
      <c r="R101" s="1"/>
      <c r="S101" s="1"/>
    </row>
  </sheetData>
  <mergeCells count="6">
    <mergeCell ref="B60:J61"/>
    <mergeCell ref="B2:J2"/>
    <mergeCell ref="B4:J4"/>
    <mergeCell ref="B6:J6"/>
    <mergeCell ref="B7:J7"/>
    <mergeCell ref="B3:J3"/>
  </mergeCells>
  <printOptions/>
  <pageMargins left="0.75" right="0.75" top="0.73" bottom="0.42" header="0.5" footer="0.42"/>
  <pageSetup fitToHeight="1" fitToWidth="1" horizontalDpi="360" verticalDpi="36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47"/>
  <sheetViews>
    <sheetView workbookViewId="0" topLeftCell="E9">
      <selection activeCell="A1" sqref="A1"/>
    </sheetView>
  </sheetViews>
  <sheetFormatPr defaultColWidth="8.88671875" defaultRowHeight="15"/>
  <cols>
    <col min="1" max="1" width="9.4453125" style="132" customWidth="1"/>
    <col min="2" max="2" width="21.6640625" style="132" customWidth="1"/>
    <col min="3" max="3" width="9.88671875" style="133" customWidth="1"/>
    <col min="4" max="4" width="4.77734375" style="133" customWidth="1"/>
    <col min="5" max="5" width="12.88671875" style="133" customWidth="1"/>
    <col min="6" max="6" width="12.77734375" style="133" customWidth="1"/>
    <col min="7" max="7" width="11.77734375" style="133" customWidth="1"/>
    <col min="8" max="8" width="12.21484375" style="133" customWidth="1"/>
    <col min="9" max="9" width="11.88671875" style="133" customWidth="1"/>
    <col min="10" max="10" width="15.10546875" style="133" customWidth="1"/>
    <col min="11" max="12" width="12.6640625" style="133" customWidth="1"/>
    <col min="13" max="16384" width="8.88671875" style="133" customWidth="1"/>
  </cols>
  <sheetData>
    <row r="2" spans="1:12" ht="12.75">
      <c r="A2" s="131" t="str">
        <f>+'[1]#Sch3'!B2</f>
        <v>GROUP/COMPANY : TAMCO CORPORATE HOLDINGS BERHAD</v>
      </c>
      <c r="L2" s="134" t="s">
        <v>111</v>
      </c>
    </row>
    <row r="3" ht="12.75">
      <c r="A3" s="131" t="str">
        <f>+'[1]#Sch3'!B3</f>
        <v>PLEASE SPECIFY THE CURRENCY USED:  RINGGIT MALAYSIA</v>
      </c>
    </row>
    <row r="4" ht="12.75">
      <c r="A4" s="131" t="s">
        <v>109</v>
      </c>
    </row>
    <row r="5" ht="12.75">
      <c r="A5" s="135" t="s">
        <v>112</v>
      </c>
    </row>
    <row r="6" spans="1:13" ht="12.75">
      <c r="A6" s="136"/>
      <c r="B6" s="137"/>
      <c r="C6" s="138"/>
      <c r="D6" s="138"/>
      <c r="E6" s="139" t="s">
        <v>113</v>
      </c>
      <c r="F6" s="140"/>
      <c r="G6" s="138"/>
      <c r="H6" s="141"/>
      <c r="I6" s="140" t="s">
        <v>114</v>
      </c>
      <c r="J6" s="138"/>
      <c r="K6" s="138"/>
      <c r="L6" s="142"/>
      <c r="M6" s="143" t="s">
        <v>97</v>
      </c>
    </row>
    <row r="7" spans="1:12" ht="12.75">
      <c r="A7" s="136"/>
      <c r="B7" s="137"/>
      <c r="C7" s="138"/>
      <c r="D7" s="138"/>
      <c r="E7" s="144" t="s">
        <v>115</v>
      </c>
      <c r="F7" s="145" t="s">
        <v>116</v>
      </c>
      <c r="G7" s="141" t="s">
        <v>117</v>
      </c>
      <c r="H7" s="141" t="s">
        <v>118</v>
      </c>
      <c r="I7" s="145" t="s">
        <v>119</v>
      </c>
      <c r="J7" s="141" t="s">
        <v>120</v>
      </c>
      <c r="K7" s="141" t="s">
        <v>121</v>
      </c>
      <c r="L7" s="141" t="s">
        <v>60</v>
      </c>
    </row>
    <row r="8" spans="1:12" ht="12.75">
      <c r="A8" s="136"/>
      <c r="B8" s="137"/>
      <c r="C8" s="142" t="s">
        <v>98</v>
      </c>
      <c r="D8" s="138" t="s">
        <v>100</v>
      </c>
      <c r="E8" s="144" t="s">
        <v>122</v>
      </c>
      <c r="F8" s="145" t="s">
        <v>30</v>
      </c>
      <c r="G8" s="141" t="s">
        <v>123</v>
      </c>
      <c r="H8" s="141" t="s">
        <v>124</v>
      </c>
      <c r="I8" s="145" t="s">
        <v>30</v>
      </c>
      <c r="J8" s="141" t="s">
        <v>125</v>
      </c>
      <c r="K8" s="141" t="s">
        <v>30</v>
      </c>
      <c r="L8" s="141"/>
    </row>
    <row r="9" spans="1:12" ht="12.75">
      <c r="A9" s="136"/>
      <c r="B9" s="137"/>
      <c r="C9" s="142" t="s">
        <v>99</v>
      </c>
      <c r="D9" s="138"/>
      <c r="E9" s="144"/>
      <c r="F9" s="145"/>
      <c r="G9" s="141" t="s">
        <v>30</v>
      </c>
      <c r="H9" s="141"/>
      <c r="I9" s="145"/>
      <c r="J9" s="141" t="s">
        <v>126</v>
      </c>
      <c r="K9" s="141"/>
      <c r="L9" s="141"/>
    </row>
    <row r="10" spans="1:12" ht="12.75">
      <c r="A10" s="136"/>
      <c r="B10" s="137"/>
      <c r="C10" s="142"/>
      <c r="D10" s="138"/>
      <c r="E10" s="142" t="str">
        <f>+'[1]#Sch3'!H7</f>
        <v>$</v>
      </c>
      <c r="F10" s="142" t="str">
        <f>+E10</f>
        <v>$</v>
      </c>
      <c r="G10" s="142" t="str">
        <f aca="true" t="shared" si="0" ref="G10:L10">+F10</f>
        <v>$</v>
      </c>
      <c r="H10" s="142" t="str">
        <f t="shared" si="0"/>
        <v>$</v>
      </c>
      <c r="I10" s="142" t="str">
        <f t="shared" si="0"/>
        <v>$</v>
      </c>
      <c r="J10" s="142" t="str">
        <f t="shared" si="0"/>
        <v>$</v>
      </c>
      <c r="K10" s="142" t="str">
        <f t="shared" si="0"/>
        <v>$</v>
      </c>
      <c r="L10" s="142" t="str">
        <f t="shared" si="0"/>
        <v>$</v>
      </c>
    </row>
    <row r="11" spans="1:13" ht="12.75">
      <c r="A11" s="136" t="s">
        <v>127</v>
      </c>
      <c r="B11" s="137"/>
      <c r="C11" s="142"/>
      <c r="D11" s="138">
        <v>1</v>
      </c>
      <c r="E11" s="144">
        <v>0</v>
      </c>
      <c r="F11" s="145"/>
      <c r="G11" s="141">
        <v>3996459</v>
      </c>
      <c r="H11" s="141" t="s">
        <v>106</v>
      </c>
      <c r="I11" s="145" t="s">
        <v>106</v>
      </c>
      <c r="J11" s="141">
        <f>+'[1]Sch 1'!G59</f>
        <v>-5301692.730437174</v>
      </c>
      <c r="K11" s="141"/>
      <c r="L11" s="141">
        <f>SUM(E11:K11)</f>
        <v>-1305233.7304371744</v>
      </c>
      <c r="M11" s="133" t="s">
        <v>106</v>
      </c>
    </row>
    <row r="12" spans="1:12" ht="12.75">
      <c r="A12" s="136"/>
      <c r="B12" s="137"/>
      <c r="C12" s="142"/>
      <c r="D12" s="138"/>
      <c r="E12" s="144" t="s">
        <v>106</v>
      </c>
      <c r="F12" s="145"/>
      <c r="G12" s="141" t="s">
        <v>106</v>
      </c>
      <c r="H12" s="141" t="s">
        <v>106</v>
      </c>
      <c r="I12" s="145"/>
      <c r="J12" s="141"/>
      <c r="K12" s="141"/>
      <c r="L12" s="141"/>
    </row>
    <row r="13" spans="1:12" ht="13.5" thickBot="1">
      <c r="A13" s="136" t="s">
        <v>128</v>
      </c>
      <c r="B13" s="137"/>
      <c r="C13" s="146" t="s">
        <v>105</v>
      </c>
      <c r="D13" s="138">
        <v>2</v>
      </c>
      <c r="E13" s="147"/>
      <c r="F13" s="148"/>
      <c r="G13" s="149"/>
      <c r="H13" s="149"/>
      <c r="I13" s="148"/>
      <c r="J13" s="149"/>
      <c r="K13" s="149"/>
      <c r="L13" s="149"/>
    </row>
    <row r="14" spans="1:12" ht="12.75">
      <c r="A14" s="136"/>
      <c r="B14" s="137"/>
      <c r="C14" s="142"/>
      <c r="D14" s="138"/>
      <c r="E14" s="150"/>
      <c r="F14" s="151"/>
      <c r="G14" s="152"/>
      <c r="H14" s="152"/>
      <c r="I14" s="151"/>
      <c r="J14" s="152"/>
      <c r="K14" s="152"/>
      <c r="L14" s="152"/>
    </row>
    <row r="15" spans="1:12" ht="12.75">
      <c r="A15" s="136" t="s">
        <v>104</v>
      </c>
      <c r="B15" s="137"/>
      <c r="C15" s="146" t="s">
        <v>105</v>
      </c>
      <c r="D15" s="138">
        <v>3</v>
      </c>
      <c r="E15" s="150"/>
      <c r="F15" s="151"/>
      <c r="G15" s="152"/>
      <c r="H15" s="152"/>
      <c r="I15" s="151"/>
      <c r="J15" s="152"/>
      <c r="K15" s="152"/>
      <c r="L15" s="152"/>
    </row>
    <row r="16" spans="1:12" ht="12.75">
      <c r="A16" s="136"/>
      <c r="B16" s="137"/>
      <c r="C16" s="142"/>
      <c r="D16" s="138"/>
      <c r="E16" s="150"/>
      <c r="F16" s="151"/>
      <c r="G16" s="152"/>
      <c r="H16" s="152"/>
      <c r="I16" s="151"/>
      <c r="J16" s="152"/>
      <c r="K16" s="152"/>
      <c r="L16" s="152"/>
    </row>
    <row r="17" spans="1:12" ht="12.75">
      <c r="A17" s="136" t="s">
        <v>129</v>
      </c>
      <c r="B17" s="137"/>
      <c r="C17" s="142"/>
      <c r="D17" s="138">
        <v>4</v>
      </c>
      <c r="E17" s="144" t="s">
        <v>106</v>
      </c>
      <c r="F17" s="145"/>
      <c r="G17" s="141"/>
      <c r="H17" s="141" t="s">
        <v>106</v>
      </c>
      <c r="I17" s="145"/>
      <c r="J17" s="141"/>
      <c r="K17" s="141"/>
      <c r="L17" s="141"/>
    </row>
    <row r="18" spans="1:12" ht="12.75">
      <c r="A18" s="136"/>
      <c r="B18" s="137"/>
      <c r="C18" s="142"/>
      <c r="D18" s="138"/>
      <c r="E18" s="144" t="s">
        <v>106</v>
      </c>
      <c r="F18" s="145"/>
      <c r="G18" s="141" t="s">
        <v>106</v>
      </c>
      <c r="H18" s="141" t="s">
        <v>106</v>
      </c>
      <c r="I18" s="145"/>
      <c r="J18" s="141"/>
      <c r="K18" s="141"/>
      <c r="L18" s="141" t="s">
        <v>106</v>
      </c>
    </row>
    <row r="19" spans="1:12" ht="12.75">
      <c r="A19" s="136" t="s">
        <v>130</v>
      </c>
      <c r="B19" s="137"/>
      <c r="C19" s="142"/>
      <c r="D19" s="138">
        <v>5</v>
      </c>
      <c r="E19" s="144" t="s">
        <v>106</v>
      </c>
      <c r="F19" s="145"/>
      <c r="G19" s="141"/>
      <c r="H19" s="141" t="s">
        <v>106</v>
      </c>
      <c r="I19" s="145"/>
      <c r="J19" s="141"/>
      <c r="K19" s="141"/>
      <c r="L19" s="141" t="s">
        <v>106</v>
      </c>
    </row>
    <row r="20" spans="1:12" ht="12.75">
      <c r="A20" s="136"/>
      <c r="B20" s="137"/>
      <c r="C20" s="142"/>
      <c r="D20" s="138"/>
      <c r="E20" s="153"/>
      <c r="F20" s="154"/>
      <c r="G20" s="155"/>
      <c r="H20" s="155"/>
      <c r="I20" s="154"/>
      <c r="J20" s="155"/>
      <c r="K20" s="155"/>
      <c r="L20" s="155"/>
    </row>
    <row r="21" spans="1:12" ht="12.75">
      <c r="A21" s="136" t="s">
        <v>71</v>
      </c>
      <c r="B21" s="137"/>
      <c r="C21" s="142"/>
      <c r="D21" s="138">
        <v>6</v>
      </c>
      <c r="E21" s="153"/>
      <c r="F21" s="154"/>
      <c r="G21" s="155">
        <f>3451654-3996459</f>
        <v>-544805</v>
      </c>
      <c r="H21" s="155"/>
      <c r="I21" s="154"/>
      <c r="J21" s="155"/>
      <c r="K21" s="155"/>
      <c r="L21" s="141">
        <f>SUM(E21:K21)</f>
        <v>-544805</v>
      </c>
    </row>
    <row r="22" spans="1:12" ht="12.75">
      <c r="A22" s="136"/>
      <c r="B22" s="137"/>
      <c r="C22" s="142"/>
      <c r="D22" s="138"/>
      <c r="E22" s="153"/>
      <c r="F22" s="154"/>
      <c r="G22" s="155"/>
      <c r="H22" s="155"/>
      <c r="I22" s="154"/>
      <c r="J22" s="155"/>
      <c r="K22" s="155"/>
      <c r="L22" s="155"/>
    </row>
    <row r="23" spans="1:12" ht="12.75">
      <c r="A23" s="136" t="s">
        <v>131</v>
      </c>
      <c r="B23" s="137"/>
      <c r="C23" s="142"/>
      <c r="D23" s="138">
        <v>7</v>
      </c>
      <c r="E23" s="153"/>
      <c r="F23" s="154"/>
      <c r="G23" s="155"/>
      <c r="H23" s="155"/>
      <c r="I23" s="154"/>
      <c r="J23" s="155"/>
      <c r="K23" s="155"/>
      <c r="L23" s="155"/>
    </row>
    <row r="24" spans="1:12" ht="13.5" thickBot="1">
      <c r="A24" s="136"/>
      <c r="B24" s="137"/>
      <c r="C24" s="142"/>
      <c r="D24" s="138"/>
      <c r="E24" s="147"/>
      <c r="F24" s="148"/>
      <c r="G24" s="149"/>
      <c r="H24" s="149"/>
      <c r="I24" s="148"/>
      <c r="J24" s="149"/>
      <c r="K24" s="149"/>
      <c r="L24" s="149"/>
    </row>
    <row r="25" spans="1:12" ht="12.75">
      <c r="A25" s="136" t="s">
        <v>132</v>
      </c>
      <c r="B25" s="137"/>
      <c r="C25" s="142"/>
      <c r="D25" s="138"/>
      <c r="E25" s="150"/>
      <c r="F25" s="151"/>
      <c r="G25" s="152"/>
      <c r="H25" s="152"/>
      <c r="I25" s="151"/>
      <c r="J25" s="152"/>
      <c r="K25" s="152"/>
      <c r="L25" s="152"/>
    </row>
    <row r="26" spans="1:12" ht="12.75">
      <c r="A26" s="136" t="s">
        <v>133</v>
      </c>
      <c r="B26" s="137"/>
      <c r="C26" s="142"/>
      <c r="D26" s="138">
        <v>8</v>
      </c>
      <c r="E26" s="144"/>
      <c r="F26" s="145"/>
      <c r="G26" s="141"/>
      <c r="H26" s="141"/>
      <c r="I26" s="145"/>
      <c r="J26" s="141"/>
      <c r="K26" s="141"/>
      <c r="L26" s="141"/>
    </row>
    <row r="27" spans="1:12" ht="12.75">
      <c r="A27" s="136"/>
      <c r="B27" s="137"/>
      <c r="C27" s="142"/>
      <c r="D27" s="138"/>
      <c r="E27" s="144"/>
      <c r="F27" s="145"/>
      <c r="G27" s="141"/>
      <c r="H27" s="141"/>
      <c r="I27" s="145"/>
      <c r="J27" s="141"/>
      <c r="K27" s="141"/>
      <c r="L27" s="141"/>
    </row>
    <row r="28" spans="1:12" ht="12.75">
      <c r="A28" s="136" t="s">
        <v>134</v>
      </c>
      <c r="B28" s="137"/>
      <c r="C28" s="146" t="s">
        <v>135</v>
      </c>
      <c r="D28" s="138">
        <v>9</v>
      </c>
      <c r="E28" s="144"/>
      <c r="F28" s="145"/>
      <c r="G28" s="141"/>
      <c r="H28" s="141"/>
      <c r="I28" s="145"/>
      <c r="J28" s="141">
        <f>+'[1]Sch 1 - Workings'!AJ57</f>
        <v>-5301692.730437174</v>
      </c>
      <c r="K28" s="141"/>
      <c r="L28" s="141">
        <f>SUM(E28:K28)</f>
        <v>-5301692.730437174</v>
      </c>
    </row>
    <row r="29" spans="1:12" ht="12.75">
      <c r="A29" s="136"/>
      <c r="B29" s="137"/>
      <c r="C29" s="142"/>
      <c r="D29" s="138"/>
      <c r="E29" s="144"/>
      <c r="F29" s="145"/>
      <c r="G29" s="141"/>
      <c r="H29" s="141"/>
      <c r="I29" s="145"/>
      <c r="J29" s="141"/>
      <c r="K29" s="141"/>
      <c r="L29" s="141"/>
    </row>
    <row r="30" spans="1:12" ht="12.75">
      <c r="A30" s="136" t="s">
        <v>136</v>
      </c>
      <c r="B30" s="137"/>
      <c r="C30" s="142"/>
      <c r="D30" s="138"/>
      <c r="E30" s="144"/>
      <c r="F30" s="145"/>
      <c r="G30" s="141"/>
      <c r="H30" s="141"/>
      <c r="I30" s="145"/>
      <c r="J30" s="141"/>
      <c r="K30" s="141"/>
      <c r="L30" s="141"/>
    </row>
    <row r="31" spans="1:12" ht="12.75">
      <c r="A31" s="156" t="s">
        <v>107</v>
      </c>
      <c r="B31" s="137"/>
      <c r="C31" s="142"/>
      <c r="D31" s="138">
        <v>10</v>
      </c>
      <c r="E31" s="144"/>
      <c r="F31" s="145"/>
      <c r="G31" s="141"/>
      <c r="H31" s="141"/>
      <c r="I31" s="145"/>
      <c r="J31" s="141"/>
      <c r="K31" s="141"/>
      <c r="L31" s="141"/>
    </row>
    <row r="32" spans="1:12" ht="12.75">
      <c r="A32" s="157" t="s">
        <v>108</v>
      </c>
      <c r="B32" s="137"/>
      <c r="C32" s="142"/>
      <c r="D32" s="138">
        <v>11</v>
      </c>
      <c r="E32" s="144"/>
      <c r="F32" s="145"/>
      <c r="G32" s="141"/>
      <c r="H32" s="141"/>
      <c r="I32" s="145"/>
      <c r="J32" s="141"/>
      <c r="K32" s="141"/>
      <c r="L32" s="141"/>
    </row>
    <row r="33" spans="1:12" ht="12.75">
      <c r="A33" s="136"/>
      <c r="B33" s="137"/>
      <c r="C33" s="142"/>
      <c r="D33" s="138"/>
      <c r="E33" s="144"/>
      <c r="F33" s="145"/>
      <c r="G33" s="141"/>
      <c r="H33" s="141"/>
      <c r="I33" s="145"/>
      <c r="J33" s="141"/>
      <c r="K33" s="141"/>
      <c r="L33" s="141"/>
    </row>
    <row r="34" spans="1:12" ht="12.75">
      <c r="A34" s="136" t="s">
        <v>137</v>
      </c>
      <c r="B34" s="137"/>
      <c r="C34" s="146" t="s">
        <v>138</v>
      </c>
      <c r="D34" s="138">
        <v>12</v>
      </c>
      <c r="E34" s="144"/>
      <c r="F34" s="145"/>
      <c r="G34" s="141"/>
      <c r="H34" s="141"/>
      <c r="I34" s="145"/>
      <c r="J34" s="141"/>
      <c r="K34" s="141"/>
      <c r="L34" s="141"/>
    </row>
    <row r="35" spans="1:12" ht="13.5" thickBot="1">
      <c r="A35" s="136"/>
      <c r="B35" s="137"/>
      <c r="C35" s="142"/>
      <c r="D35" s="138"/>
      <c r="E35" s="147"/>
      <c r="F35" s="148"/>
      <c r="G35" s="149"/>
      <c r="H35" s="149"/>
      <c r="I35" s="148"/>
      <c r="J35" s="149"/>
      <c r="K35" s="149"/>
      <c r="L35" s="149"/>
    </row>
    <row r="36" spans="1:12" ht="13.5" thickBot="1">
      <c r="A36" s="136" t="s">
        <v>139</v>
      </c>
      <c r="B36" s="137"/>
      <c r="C36" s="142" t="s">
        <v>106</v>
      </c>
      <c r="D36" s="138">
        <v>13</v>
      </c>
      <c r="E36" s="158">
        <f aca="true" t="shared" si="1" ref="E36:L36">SUM(E11:E34)</f>
        <v>0</v>
      </c>
      <c r="F36" s="158">
        <f t="shared" si="1"/>
        <v>0</v>
      </c>
      <c r="G36" s="158">
        <f t="shared" si="1"/>
        <v>3451654</v>
      </c>
      <c r="H36" s="158">
        <f t="shared" si="1"/>
        <v>0</v>
      </c>
      <c r="I36" s="158">
        <f t="shared" si="1"/>
        <v>0</v>
      </c>
      <c r="J36" s="158">
        <f t="shared" si="1"/>
        <v>-10603385.460874349</v>
      </c>
      <c r="K36" s="158">
        <f t="shared" si="1"/>
        <v>0</v>
      </c>
      <c r="L36" s="158">
        <f t="shared" si="1"/>
        <v>-7151731.460874349</v>
      </c>
    </row>
    <row r="37" spans="1:12" ht="13.5" thickTop="1">
      <c r="A37" s="136" t="s">
        <v>140</v>
      </c>
      <c r="B37" s="137"/>
      <c r="C37" s="142"/>
      <c r="D37" s="138"/>
      <c r="E37" s="144"/>
      <c r="F37" s="145"/>
      <c r="G37" s="141"/>
      <c r="H37" s="141"/>
      <c r="I37" s="145"/>
      <c r="J37" s="141"/>
      <c r="K37" s="141"/>
      <c r="L37" s="141"/>
    </row>
    <row r="38" spans="1:12" ht="12.75">
      <c r="A38" s="136"/>
      <c r="B38" s="137"/>
      <c r="C38" s="142"/>
      <c r="D38" s="138"/>
      <c r="E38" s="159" t="s">
        <v>141</v>
      </c>
      <c r="F38" s="160" t="s">
        <v>142</v>
      </c>
      <c r="G38" s="161" t="s">
        <v>143</v>
      </c>
      <c r="H38" s="161" t="s">
        <v>142</v>
      </c>
      <c r="I38" s="160" t="s">
        <v>144</v>
      </c>
      <c r="J38" s="161" t="s">
        <v>145</v>
      </c>
      <c r="K38" s="161" t="s">
        <v>146</v>
      </c>
      <c r="L38" s="161" t="s">
        <v>147</v>
      </c>
    </row>
    <row r="39" ht="12.75">
      <c r="J39" s="162" t="s">
        <v>148</v>
      </c>
    </row>
    <row r="40" spans="7:10" ht="12.75">
      <c r="G40" s="134" t="s">
        <v>149</v>
      </c>
      <c r="J40" s="133">
        <f>+J36-'[1]Sch 1 - Workings'!AJ73</f>
        <v>-27638517.730437174</v>
      </c>
    </row>
    <row r="41" spans="7:10" ht="12.75">
      <c r="G41" s="133" t="s">
        <v>150</v>
      </c>
      <c r="J41" s="133" t="str">
        <f>+J10</f>
        <v>$</v>
      </c>
    </row>
    <row r="42" ht="12.75">
      <c r="G42" s="133" t="s">
        <v>151</v>
      </c>
    </row>
    <row r="43" spans="7:10" ht="12.75">
      <c r="G43" s="133" t="s">
        <v>152</v>
      </c>
      <c r="J43" s="163"/>
    </row>
    <row r="44" spans="7:10" ht="12.75">
      <c r="G44" s="133" t="s">
        <v>153</v>
      </c>
      <c r="J44" s="138"/>
    </row>
    <row r="45" spans="7:10" ht="12.75">
      <c r="G45" s="133" t="s">
        <v>154</v>
      </c>
      <c r="J45" s="138"/>
    </row>
    <row r="46" ht="12.75">
      <c r="G46" s="133" t="s">
        <v>106</v>
      </c>
    </row>
    <row r="47" spans="7:10" ht="13.5" thickBot="1">
      <c r="G47" s="133" t="s">
        <v>155</v>
      </c>
      <c r="J47" s="164"/>
    </row>
    <row r="48" ht="13.5" thickTop="1"/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A1">
      <selection activeCell="A1" sqref="A1"/>
    </sheetView>
  </sheetViews>
  <sheetFormatPr defaultColWidth="8.88671875" defaultRowHeight="15"/>
  <cols>
    <col min="1" max="1" width="3.5546875" style="117" customWidth="1"/>
    <col min="2" max="2" width="9.21484375" style="117" customWidth="1"/>
    <col min="3" max="3" width="8.88671875" style="117" customWidth="1"/>
    <col min="4" max="4" width="23.77734375" style="117" customWidth="1"/>
    <col min="5" max="5" width="2.99609375" style="190" customWidth="1"/>
    <col min="6" max="6" width="13.10546875" style="117" customWidth="1"/>
    <col min="7" max="7" width="3.88671875" style="117" customWidth="1"/>
    <col min="8" max="16384" width="8.88671875" style="117" customWidth="1"/>
  </cols>
  <sheetData>
    <row r="1" spans="1:7" ht="12.75">
      <c r="A1" s="118" t="str">
        <f>+'[1]#Sch3'!B2</f>
        <v>GROUP/COMPANY : TAMCO CORPORATE HOLDINGS BERHAD</v>
      </c>
      <c r="F1" s="165" t="s">
        <v>156</v>
      </c>
      <c r="G1" s="165"/>
    </row>
    <row r="2" ht="12.75">
      <c r="A2" s="118" t="str">
        <f>+'[1]#Sch3'!B3</f>
        <v>PLEASE SPECIFY THE CURRENCY USED:  RINGGIT MALAYSIA</v>
      </c>
    </row>
    <row r="3" ht="12.75">
      <c r="A3" s="119" t="s">
        <v>157</v>
      </c>
    </row>
    <row r="4" ht="12.75">
      <c r="A4" s="120" t="str">
        <f>+'[1]Sch 1'!B5</f>
        <v>FOR THE FINANCIAL PERIOD ENDED :  30 November 2004</v>
      </c>
    </row>
    <row r="6" spans="1:7" ht="12.75">
      <c r="A6" s="121"/>
      <c r="B6" s="122"/>
      <c r="C6" s="122"/>
      <c r="D6" s="122"/>
      <c r="E6" s="191"/>
      <c r="F6" s="193" t="str">
        <f>+'[1]#Sch3'!H7</f>
        <v>$</v>
      </c>
      <c r="G6" s="130"/>
    </row>
    <row r="7" spans="1:7" ht="12.75">
      <c r="A7" s="123"/>
      <c r="B7" s="124"/>
      <c r="C7" s="124"/>
      <c r="D7" s="124"/>
      <c r="F7" s="126"/>
      <c r="G7" s="125"/>
    </row>
    <row r="8" spans="1:7" ht="12.75">
      <c r="A8" s="166" t="s">
        <v>158</v>
      </c>
      <c r="B8" s="124"/>
      <c r="C8" s="124"/>
      <c r="D8" s="124"/>
      <c r="F8" s="126"/>
      <c r="G8" s="125"/>
    </row>
    <row r="9" spans="1:7" ht="12.75">
      <c r="A9" s="166"/>
      <c r="B9" s="124"/>
      <c r="C9" s="124"/>
      <c r="D9" s="124"/>
      <c r="F9" s="126"/>
      <c r="G9" s="125"/>
    </row>
    <row r="10" spans="1:7" ht="12.75">
      <c r="A10" s="166" t="s">
        <v>159</v>
      </c>
      <c r="B10" s="124"/>
      <c r="C10" s="124"/>
      <c r="D10" s="124"/>
      <c r="F10" s="126">
        <f>+'[1]Sch 1'!G44</f>
        <v>0</v>
      </c>
      <c r="G10" s="125"/>
    </row>
    <row r="11" spans="1:7" ht="12.75">
      <c r="A11" s="123"/>
      <c r="B11" s="124"/>
      <c r="C11" s="124"/>
      <c r="D11" s="124"/>
      <c r="F11" s="126"/>
      <c r="G11" s="125"/>
    </row>
    <row r="12" spans="1:7" ht="12.75">
      <c r="A12" s="166" t="s">
        <v>160</v>
      </c>
      <c r="B12" s="124"/>
      <c r="C12" s="124"/>
      <c r="D12" s="124"/>
      <c r="F12" s="126"/>
      <c r="G12" s="125"/>
    </row>
    <row r="13" spans="1:7" ht="12.75">
      <c r="A13" s="123"/>
      <c r="B13" s="124" t="s">
        <v>161</v>
      </c>
      <c r="C13" s="124"/>
      <c r="D13" s="124"/>
      <c r="F13" s="126"/>
      <c r="G13" s="125"/>
    </row>
    <row r="14" spans="1:7" ht="12.75">
      <c r="A14" s="123"/>
      <c r="B14" s="124" t="s">
        <v>162</v>
      </c>
      <c r="C14" s="124"/>
      <c r="D14" s="124"/>
      <c r="F14" s="126">
        <v>1261401</v>
      </c>
      <c r="G14" s="125"/>
    </row>
    <row r="15" spans="1:7" ht="12.75">
      <c r="A15" s="123"/>
      <c r="B15" s="124" t="s">
        <v>163</v>
      </c>
      <c r="C15" s="124"/>
      <c r="D15" s="124"/>
      <c r="F15" s="126"/>
      <c r="G15" s="125"/>
    </row>
    <row r="16" spans="1:7" ht="12.75">
      <c r="A16" s="123"/>
      <c r="B16" s="124" t="s">
        <v>164</v>
      </c>
      <c r="C16" s="124"/>
      <c r="D16" s="124"/>
      <c r="F16" s="126"/>
      <c r="G16" s="125"/>
    </row>
    <row r="17" spans="1:7" ht="12.75">
      <c r="A17" s="123"/>
      <c r="B17" s="124" t="s">
        <v>165</v>
      </c>
      <c r="C17" s="124"/>
      <c r="D17" s="124"/>
      <c r="F17" s="126">
        <v>3753594</v>
      </c>
      <c r="G17" s="125"/>
    </row>
    <row r="18" spans="1:7" ht="12.75">
      <c r="A18" s="123"/>
      <c r="B18" s="124" t="s">
        <v>166</v>
      </c>
      <c r="C18" s="124"/>
      <c r="D18" s="124"/>
      <c r="F18" s="126">
        <v>-139879</v>
      </c>
      <c r="G18" s="125"/>
    </row>
    <row r="19" spans="1:7" ht="12.75">
      <c r="A19" s="123"/>
      <c r="B19" s="124" t="s">
        <v>167</v>
      </c>
      <c r="C19" s="124"/>
      <c r="D19" s="124"/>
      <c r="F19" s="126"/>
      <c r="G19" s="125"/>
    </row>
    <row r="20" spans="1:7" ht="12.75">
      <c r="A20" s="123"/>
      <c r="B20" s="124" t="s">
        <v>168</v>
      </c>
      <c r="C20" s="124"/>
      <c r="D20" s="124"/>
      <c r="F20" s="126"/>
      <c r="G20" s="125"/>
    </row>
    <row r="21" spans="1:7" ht="12.75">
      <c r="A21" s="123"/>
      <c r="B21" s="124" t="s">
        <v>131</v>
      </c>
      <c r="C21" s="124"/>
      <c r="D21" s="124"/>
      <c r="F21" s="126"/>
      <c r="G21" s="125"/>
    </row>
    <row r="22" spans="1:7" ht="12.75">
      <c r="A22" s="123"/>
      <c r="B22" s="124"/>
      <c r="C22" s="124" t="s">
        <v>102</v>
      </c>
      <c r="D22" s="124"/>
      <c r="F22" s="126">
        <v>2796596</v>
      </c>
      <c r="G22" s="125"/>
    </row>
    <row r="23" spans="1:7" ht="12.75">
      <c r="A23" s="123"/>
      <c r="B23" s="124"/>
      <c r="C23" s="124" t="s">
        <v>57</v>
      </c>
      <c r="D23" s="124"/>
      <c r="F23" s="126">
        <v>234471</v>
      </c>
      <c r="G23" s="125"/>
    </row>
    <row r="24" spans="1:7" ht="12.75">
      <c r="A24" s="123"/>
      <c r="B24" s="124"/>
      <c r="C24" s="124" t="s">
        <v>169</v>
      </c>
      <c r="D24" s="124"/>
      <c r="F24" s="126">
        <v>78546</v>
      </c>
      <c r="G24" s="125"/>
    </row>
    <row r="25" spans="1:7" ht="12.75">
      <c r="A25" s="123"/>
      <c r="B25" s="124"/>
      <c r="C25" s="124" t="s">
        <v>170</v>
      </c>
      <c r="D25" s="124"/>
      <c r="F25" s="126">
        <v>1883</v>
      </c>
      <c r="G25" s="125"/>
    </row>
    <row r="26" spans="1:7" ht="12.75">
      <c r="A26" s="123"/>
      <c r="B26" s="124"/>
      <c r="C26" s="124" t="s">
        <v>103</v>
      </c>
      <c r="D26" s="124"/>
      <c r="F26" s="126">
        <v>657000</v>
      </c>
      <c r="G26" s="125"/>
    </row>
    <row r="27" spans="1:7" ht="12.75">
      <c r="A27" s="123"/>
      <c r="B27" s="124"/>
      <c r="C27" s="124" t="s">
        <v>171</v>
      </c>
      <c r="D27" s="124"/>
      <c r="F27" s="126">
        <v>72018</v>
      </c>
      <c r="G27" s="125"/>
    </row>
    <row r="28" spans="1:7" ht="12.75">
      <c r="A28" s="123"/>
      <c r="B28" s="124"/>
      <c r="C28" s="124"/>
      <c r="D28" s="124"/>
      <c r="F28" s="126"/>
      <c r="G28" s="125"/>
    </row>
    <row r="29" spans="1:7" ht="12.75">
      <c r="A29" s="123"/>
      <c r="B29" s="124"/>
      <c r="C29" s="124"/>
      <c r="D29" s="124"/>
      <c r="F29" s="126"/>
      <c r="G29" s="125"/>
    </row>
    <row r="30" spans="1:7" ht="12.75">
      <c r="A30" s="129" t="s">
        <v>172</v>
      </c>
      <c r="B30" s="124"/>
      <c r="C30" s="124"/>
      <c r="D30" s="124"/>
      <c r="F30" s="167">
        <f>SUM(F10:F29)</f>
        <v>8715630</v>
      </c>
      <c r="G30" s="125"/>
    </row>
    <row r="31" spans="1:7" ht="12.75">
      <c r="A31" s="123"/>
      <c r="B31" s="124"/>
      <c r="C31" s="124"/>
      <c r="D31" s="124"/>
      <c r="F31" s="126"/>
      <c r="G31" s="125"/>
    </row>
    <row r="32" spans="1:7" ht="12.75">
      <c r="A32" s="123"/>
      <c r="B32" s="124" t="s">
        <v>173</v>
      </c>
      <c r="C32" s="124"/>
      <c r="D32" s="124"/>
      <c r="F32" s="126">
        <f>-6008790-1156435</f>
        <v>-7165225</v>
      </c>
      <c r="G32" s="125"/>
    </row>
    <row r="33" spans="1:7" ht="12.75">
      <c r="A33" s="123"/>
      <c r="B33" s="168" t="s">
        <v>174</v>
      </c>
      <c r="C33" s="124"/>
      <c r="D33" s="124"/>
      <c r="F33" s="126"/>
      <c r="G33" s="125"/>
    </row>
    <row r="34" spans="1:7" ht="12.75">
      <c r="A34" s="123"/>
      <c r="B34" s="168" t="s">
        <v>175</v>
      </c>
      <c r="C34" s="124"/>
      <c r="D34" s="124"/>
      <c r="F34" s="126">
        <v>-17354304</v>
      </c>
      <c r="G34" s="125"/>
    </row>
    <row r="35" spans="1:7" ht="12.75">
      <c r="A35" s="123"/>
      <c r="B35" s="124" t="s">
        <v>176</v>
      </c>
      <c r="C35" s="124"/>
      <c r="D35" s="124"/>
      <c r="F35" s="126">
        <f>11254010+1972010</f>
        <v>13226020</v>
      </c>
      <c r="G35" s="125"/>
    </row>
    <row r="36" spans="1:7" ht="12.75">
      <c r="A36" s="123"/>
      <c r="B36" s="124" t="s">
        <v>131</v>
      </c>
      <c r="C36" s="124"/>
      <c r="D36" s="124"/>
      <c r="F36" s="126"/>
      <c r="G36" s="125"/>
    </row>
    <row r="37" spans="1:7" ht="12.75">
      <c r="A37" s="123"/>
      <c r="B37" s="124" t="s">
        <v>177</v>
      </c>
      <c r="C37" s="124"/>
      <c r="D37" s="124"/>
      <c r="F37" s="126">
        <f>471130+2570214</f>
        <v>3041344</v>
      </c>
      <c r="G37" s="125"/>
    </row>
    <row r="38" spans="1:7" ht="12.75">
      <c r="A38" s="123"/>
      <c r="B38" s="124"/>
      <c r="C38" s="124"/>
      <c r="D38" s="124"/>
      <c r="F38" s="126"/>
      <c r="G38" s="125"/>
    </row>
    <row r="39" spans="1:7" ht="12.75">
      <c r="A39" s="166" t="s">
        <v>178</v>
      </c>
      <c r="B39" s="124"/>
      <c r="C39" s="124"/>
      <c r="D39" s="124"/>
      <c r="F39" s="167">
        <f>SUM(F30:F37)</f>
        <v>463465</v>
      </c>
      <c r="G39" s="125"/>
    </row>
    <row r="40" spans="1:7" ht="12.75">
      <c r="A40" s="169"/>
      <c r="B40" s="124" t="s">
        <v>106</v>
      </c>
      <c r="C40" s="124"/>
      <c r="D40" s="124"/>
      <c r="F40" s="126"/>
      <c r="G40" s="125"/>
    </row>
    <row r="41" spans="1:7" ht="12.75">
      <c r="A41" s="123"/>
      <c r="B41" s="124" t="s">
        <v>18</v>
      </c>
      <c r="C41" s="124"/>
      <c r="D41" s="124"/>
      <c r="F41" s="126">
        <v>-3753594</v>
      </c>
      <c r="G41" s="125"/>
    </row>
    <row r="42" spans="1:7" ht="12.75">
      <c r="A42" s="123"/>
      <c r="B42" s="170" t="s">
        <v>179</v>
      </c>
      <c r="C42" s="124"/>
      <c r="D42" s="124"/>
      <c r="F42" s="126">
        <v>-2565932</v>
      </c>
      <c r="G42" s="125"/>
    </row>
    <row r="43" spans="1:7" ht="12.75">
      <c r="A43" s="123"/>
      <c r="B43" s="170" t="s">
        <v>131</v>
      </c>
      <c r="C43" s="124"/>
      <c r="D43" s="124"/>
      <c r="F43" s="126"/>
      <c r="G43" s="125"/>
    </row>
    <row r="44" spans="1:7" ht="12.75">
      <c r="A44" s="123"/>
      <c r="B44" s="170"/>
      <c r="C44" s="124" t="s">
        <v>180</v>
      </c>
      <c r="D44" s="124"/>
      <c r="F44" s="126">
        <v>139879</v>
      </c>
      <c r="G44" s="125"/>
    </row>
    <row r="45" spans="1:7" ht="12.75">
      <c r="A45" s="123"/>
      <c r="B45" s="170"/>
      <c r="C45" s="124" t="s">
        <v>181</v>
      </c>
      <c r="D45" s="124"/>
      <c r="F45" s="126">
        <v>-287203</v>
      </c>
      <c r="G45" s="125"/>
    </row>
    <row r="46" spans="1:7" ht="12.75">
      <c r="A46" s="123"/>
      <c r="B46" s="170"/>
      <c r="C46" s="124" t="s">
        <v>182</v>
      </c>
      <c r="D46" s="124"/>
      <c r="F46" s="126">
        <v>1399741</v>
      </c>
      <c r="G46" s="125"/>
    </row>
    <row r="47" spans="1:7" ht="12.75">
      <c r="A47" s="123"/>
      <c r="B47" s="170"/>
      <c r="C47" s="124" t="s">
        <v>183</v>
      </c>
      <c r="D47" s="124"/>
      <c r="F47" s="126">
        <v>-4152689</v>
      </c>
      <c r="G47" s="125"/>
    </row>
    <row r="48" spans="1:7" ht="12.75">
      <c r="A48" s="123"/>
      <c r="B48" s="170"/>
      <c r="C48" s="124"/>
      <c r="D48" s="124"/>
      <c r="F48" s="126"/>
      <c r="G48" s="125"/>
    </row>
    <row r="49" spans="1:7" ht="12.75">
      <c r="A49" s="123"/>
      <c r="B49" s="171" t="s">
        <v>106</v>
      </c>
      <c r="C49" s="124"/>
      <c r="D49" s="124"/>
      <c r="F49" s="126"/>
      <c r="G49" s="125"/>
    </row>
    <row r="50" spans="1:7" ht="13.5" thickBot="1">
      <c r="A50" s="129" t="s">
        <v>184</v>
      </c>
      <c r="B50" s="124"/>
      <c r="C50" s="124"/>
      <c r="D50" s="124"/>
      <c r="F50" s="186">
        <f>SUM(F39:F47)</f>
        <v>-8756333</v>
      </c>
      <c r="G50" s="125"/>
    </row>
    <row r="51" spans="1:7" ht="12.75">
      <c r="A51" s="123"/>
      <c r="B51" s="124"/>
      <c r="C51" s="124"/>
      <c r="D51" s="124"/>
      <c r="F51" s="126"/>
      <c r="G51" s="125"/>
    </row>
    <row r="52" spans="1:7" ht="12.75">
      <c r="A52" s="166" t="s">
        <v>185</v>
      </c>
      <c r="B52" s="124"/>
      <c r="C52" s="124"/>
      <c r="D52" s="124"/>
      <c r="F52" s="126"/>
      <c r="G52" s="125"/>
    </row>
    <row r="53" spans="1:7" ht="12.75">
      <c r="A53" s="123"/>
      <c r="B53" s="124" t="s">
        <v>186</v>
      </c>
      <c r="C53" s="124"/>
      <c r="D53" s="124"/>
      <c r="F53" s="126">
        <f>-7978104-24538</f>
        <v>-8002642</v>
      </c>
      <c r="G53" s="125"/>
    </row>
    <row r="54" spans="1:7" ht="12.75">
      <c r="A54" s="123"/>
      <c r="B54" s="124" t="s">
        <v>187</v>
      </c>
      <c r="C54" s="124"/>
      <c r="D54" s="124"/>
      <c r="F54" s="126">
        <v>-3141597</v>
      </c>
      <c r="G54" s="125"/>
    </row>
    <row r="55" spans="1:7" ht="12.75">
      <c r="A55" s="123"/>
      <c r="B55" s="124" t="s">
        <v>188</v>
      </c>
      <c r="C55" s="124"/>
      <c r="D55" s="124"/>
      <c r="F55" s="126"/>
      <c r="G55" s="125"/>
    </row>
    <row r="56" spans="1:7" ht="12.75">
      <c r="A56" s="123"/>
      <c r="B56" s="124" t="s">
        <v>189</v>
      </c>
      <c r="C56" s="124"/>
      <c r="D56" s="124"/>
      <c r="F56" s="126"/>
      <c r="G56" s="125"/>
    </row>
    <row r="57" spans="1:7" ht="12.75">
      <c r="A57" s="123"/>
      <c r="B57" s="124" t="s">
        <v>190</v>
      </c>
      <c r="C57" s="124"/>
      <c r="D57" s="124"/>
      <c r="F57" s="126">
        <v>131786</v>
      </c>
      <c r="G57" s="125"/>
    </row>
    <row r="58" spans="1:7" ht="12.75">
      <c r="A58" s="123"/>
      <c r="B58" s="124" t="s">
        <v>191</v>
      </c>
      <c r="C58" s="124"/>
      <c r="D58" s="124"/>
      <c r="F58" s="126"/>
      <c r="G58" s="125"/>
    </row>
    <row r="59" spans="1:7" ht="12.75">
      <c r="A59" s="123"/>
      <c r="B59" s="124" t="s">
        <v>192</v>
      </c>
      <c r="C59" s="124"/>
      <c r="D59" s="124"/>
      <c r="F59" s="126"/>
      <c r="G59" s="125"/>
    </row>
    <row r="60" spans="1:7" ht="12.75">
      <c r="A60" s="123"/>
      <c r="B60" s="124" t="s">
        <v>193</v>
      </c>
      <c r="C60" s="124"/>
      <c r="D60" s="124"/>
      <c r="F60" s="126"/>
      <c r="G60" s="125"/>
    </row>
    <row r="61" spans="1:7" ht="12.75">
      <c r="A61" s="123"/>
      <c r="B61" s="124"/>
      <c r="C61" s="124"/>
      <c r="D61" s="124"/>
      <c r="F61" s="187"/>
      <c r="G61" s="172"/>
    </row>
    <row r="62" spans="1:7" ht="12.75">
      <c r="A62" s="166" t="s">
        <v>194</v>
      </c>
      <c r="B62" s="124"/>
      <c r="C62" s="124"/>
      <c r="D62" s="124"/>
      <c r="F62" s="167">
        <f>SUM(F53:F61)</f>
        <v>-11012453</v>
      </c>
      <c r="G62" s="125"/>
    </row>
    <row r="63" spans="1:7" ht="12.75">
      <c r="A63" s="123"/>
      <c r="B63" s="124"/>
      <c r="C63" s="124"/>
      <c r="D63" s="124"/>
      <c r="F63" s="126"/>
      <c r="G63" s="125"/>
    </row>
    <row r="64" spans="1:7" ht="12.75">
      <c r="A64" s="129" t="s">
        <v>195</v>
      </c>
      <c r="B64" s="124"/>
      <c r="C64" s="124"/>
      <c r="D64" s="124"/>
      <c r="F64" s="126"/>
      <c r="G64" s="125"/>
    </row>
    <row r="65" spans="1:7" ht="12.75">
      <c r="A65" s="123"/>
      <c r="B65" s="168" t="s">
        <v>196</v>
      </c>
      <c r="C65" s="124"/>
      <c r="D65" s="124"/>
      <c r="F65" s="126"/>
      <c r="G65" s="125"/>
    </row>
    <row r="66" spans="1:7" ht="12.75">
      <c r="A66" s="123"/>
      <c r="B66" s="171" t="s">
        <v>197</v>
      </c>
      <c r="C66" s="124"/>
      <c r="D66" s="124"/>
      <c r="F66" s="126">
        <v>17500000</v>
      </c>
      <c r="G66" s="125"/>
    </row>
    <row r="67" spans="1:7" ht="12.75">
      <c r="A67" s="123"/>
      <c r="B67" s="168" t="s">
        <v>198</v>
      </c>
      <c r="C67" s="124"/>
      <c r="D67" s="124"/>
      <c r="F67" s="126"/>
      <c r="G67" s="125"/>
    </row>
    <row r="68" spans="1:7" ht="12.75">
      <c r="A68" s="123"/>
      <c r="B68" s="168" t="s">
        <v>199</v>
      </c>
      <c r="C68" s="124"/>
      <c r="D68" s="124"/>
      <c r="F68" s="126">
        <v>-10320352</v>
      </c>
      <c r="G68" s="125"/>
    </row>
    <row r="69" spans="1:7" ht="12.75">
      <c r="A69" s="123"/>
      <c r="B69" s="168" t="s">
        <v>200</v>
      </c>
      <c r="C69" s="124"/>
      <c r="D69" s="124"/>
      <c r="F69" s="126">
        <v>-407783</v>
      </c>
      <c r="G69" s="125"/>
    </row>
    <row r="70" spans="1:7" ht="12.75">
      <c r="A70" s="123"/>
      <c r="B70" s="171" t="s">
        <v>193</v>
      </c>
      <c r="C70" s="124"/>
      <c r="D70" s="124"/>
      <c r="F70" s="126"/>
      <c r="G70" s="125"/>
    </row>
    <row r="71" spans="1:7" ht="12.75">
      <c r="A71" s="123"/>
      <c r="B71" s="168"/>
      <c r="C71" s="124"/>
      <c r="D71" s="124"/>
      <c r="F71" s="126"/>
      <c r="G71" s="125"/>
    </row>
    <row r="72" spans="1:7" ht="12.75">
      <c r="A72" s="123"/>
      <c r="B72" s="124"/>
      <c r="C72" s="124"/>
      <c r="D72" s="124"/>
      <c r="F72" s="126"/>
      <c r="G72" s="125"/>
    </row>
    <row r="73" spans="1:7" ht="12.75">
      <c r="A73" s="166" t="s">
        <v>201</v>
      </c>
      <c r="B73" s="124"/>
      <c r="C73" s="124"/>
      <c r="D73" s="124"/>
      <c r="F73" s="167">
        <f>SUM(F66:F70)</f>
        <v>6771865</v>
      </c>
      <c r="G73" s="125"/>
    </row>
    <row r="74" spans="1:7" ht="13.5" thickBot="1">
      <c r="A74" s="123"/>
      <c r="B74" s="124"/>
      <c r="C74" s="124"/>
      <c r="D74" s="124"/>
      <c r="F74" s="173"/>
      <c r="G74" s="125"/>
    </row>
    <row r="75" spans="1:7" ht="12.75">
      <c r="A75" s="166" t="s">
        <v>202</v>
      </c>
      <c r="B75" s="124"/>
      <c r="C75" s="124"/>
      <c r="D75" s="124"/>
      <c r="F75" s="167">
        <f>+F50+F62+F73</f>
        <v>-12996921</v>
      </c>
      <c r="G75" s="125"/>
    </row>
    <row r="76" spans="1:7" ht="12.75">
      <c r="A76" s="123"/>
      <c r="B76" s="124"/>
      <c r="C76" s="124"/>
      <c r="D76" s="124"/>
      <c r="F76" s="126"/>
      <c r="G76" s="125"/>
    </row>
    <row r="77" spans="1:7" ht="12.75">
      <c r="A77" s="166" t="s">
        <v>203</v>
      </c>
      <c r="B77" s="124"/>
      <c r="C77" s="124"/>
      <c r="D77" s="124"/>
      <c r="F77" s="126">
        <f>29836811+2071395</f>
        <v>31908206</v>
      </c>
      <c r="G77" s="125"/>
    </row>
    <row r="78" spans="1:7" ht="13.5" thickBot="1">
      <c r="A78" s="123"/>
      <c r="B78" s="124"/>
      <c r="C78" s="124"/>
      <c r="D78" s="124"/>
      <c r="F78" s="173"/>
      <c r="G78" s="125"/>
    </row>
    <row r="79" spans="1:7" ht="13.5" thickBot="1">
      <c r="A79" s="129" t="s">
        <v>204</v>
      </c>
      <c r="B79" s="124"/>
      <c r="C79" s="124"/>
      <c r="D79" s="124"/>
      <c r="E79" s="192" t="s">
        <v>205</v>
      </c>
      <c r="F79" s="174">
        <f>SUM(F75:F77)</f>
        <v>18911285</v>
      </c>
      <c r="G79" s="175"/>
    </row>
    <row r="80" spans="1:7" ht="13.5" thickTop="1">
      <c r="A80" s="123"/>
      <c r="B80" s="124"/>
      <c r="C80" s="124"/>
      <c r="D80" s="124"/>
      <c r="F80" s="126"/>
      <c r="G80" s="125"/>
    </row>
    <row r="83" spans="1:6" ht="12.75">
      <c r="A83" s="118" t="str">
        <f>+A1</f>
        <v>GROUP/COMPANY : TAMCO CORPORATE HOLDINGS BERHAD</v>
      </c>
      <c r="F83" s="176" t="s">
        <v>206</v>
      </c>
    </row>
    <row r="84" ht="12.75">
      <c r="A84" s="118" t="str">
        <f>+A2</f>
        <v>PLEASE SPECIFY THE CURRENCY USED:  RINGGIT MALAYSIA</v>
      </c>
    </row>
    <row r="85" ht="12.75">
      <c r="A85" s="119" t="s">
        <v>207</v>
      </c>
    </row>
    <row r="86" ht="12.75">
      <c r="A86" s="120" t="str">
        <f>+A4</f>
        <v>FOR THE FINANCIAL PERIOD ENDED :  30 November 2004</v>
      </c>
    </row>
    <row r="88" spans="1:6" ht="12.75">
      <c r="A88" s="121"/>
      <c r="B88" s="122"/>
      <c r="C88" s="122"/>
      <c r="D88" s="122"/>
      <c r="E88" s="191" t="s">
        <v>100</v>
      </c>
      <c r="F88" s="179" t="s">
        <v>101</v>
      </c>
    </row>
    <row r="89" spans="1:6" ht="12.75">
      <c r="A89" s="123"/>
      <c r="B89" s="124"/>
      <c r="C89" s="124"/>
      <c r="D89" s="124"/>
      <c r="E89" s="191"/>
      <c r="F89" s="177"/>
    </row>
    <row r="90" spans="1:6" ht="12.75">
      <c r="A90" s="123"/>
      <c r="B90" s="124"/>
      <c r="C90" s="124"/>
      <c r="D90" s="124"/>
      <c r="F90" s="127"/>
    </row>
    <row r="91" spans="1:6" ht="12.75">
      <c r="A91" s="123" t="s">
        <v>208</v>
      </c>
      <c r="B91" s="124"/>
      <c r="C91" s="124"/>
      <c r="D91" s="124"/>
      <c r="F91" s="127"/>
    </row>
    <row r="92" spans="1:6" ht="12.75">
      <c r="A92" s="123"/>
      <c r="B92" s="124"/>
      <c r="C92" s="124"/>
      <c r="D92" s="124"/>
      <c r="F92" s="127"/>
    </row>
    <row r="93" spans="1:6" ht="12.75">
      <c r="A93" s="123"/>
      <c r="B93" s="124" t="s">
        <v>209</v>
      </c>
      <c r="C93" s="124"/>
      <c r="D93" s="124"/>
      <c r="E93" s="191">
        <v>1</v>
      </c>
      <c r="F93" s="127">
        <v>14335510</v>
      </c>
    </row>
    <row r="94" spans="1:6" ht="12.75">
      <c r="A94" s="123"/>
      <c r="B94" s="124"/>
      <c r="C94" s="124"/>
      <c r="D94" s="124"/>
      <c r="E94" s="191"/>
      <c r="F94" s="127"/>
    </row>
    <row r="95" spans="1:6" ht="12.75">
      <c r="A95" s="123"/>
      <c r="B95" s="124" t="s">
        <v>210</v>
      </c>
      <c r="C95" s="124"/>
      <c r="D95" s="124"/>
      <c r="E95" s="191">
        <v>2</v>
      </c>
      <c r="F95" s="127">
        <f>6816476-6049602</f>
        <v>766874</v>
      </c>
    </row>
    <row r="96" spans="1:6" ht="12.75">
      <c r="A96" s="123"/>
      <c r="B96" s="124" t="s">
        <v>211</v>
      </c>
      <c r="C96" s="124"/>
      <c r="D96" s="124"/>
      <c r="E96" s="191"/>
      <c r="F96" s="127"/>
    </row>
    <row r="97" spans="1:6" ht="12.75">
      <c r="A97" s="123"/>
      <c r="B97" s="170"/>
      <c r="C97" s="124"/>
      <c r="D97" s="124"/>
      <c r="E97" s="191"/>
      <c r="F97" s="127"/>
    </row>
    <row r="98" spans="1:6" ht="12.75">
      <c r="A98" s="123"/>
      <c r="B98" s="124" t="s">
        <v>212</v>
      </c>
      <c r="C98" s="124"/>
      <c r="D98" s="124"/>
      <c r="E98" s="191">
        <v>3</v>
      </c>
      <c r="F98" s="127"/>
    </row>
    <row r="99" spans="1:6" ht="13.5" thickBot="1">
      <c r="A99" s="121"/>
      <c r="B99" s="122"/>
      <c r="C99" s="122"/>
      <c r="D99" s="122"/>
      <c r="F99" s="188"/>
    </row>
    <row r="100" spans="1:6" ht="12.75">
      <c r="A100" s="123"/>
      <c r="B100" s="124"/>
      <c r="C100" s="124"/>
      <c r="D100" s="124"/>
      <c r="F100" s="128"/>
    </row>
    <row r="101" spans="1:6" ht="13.5" thickBot="1">
      <c r="A101" s="123"/>
      <c r="B101" s="124" t="s">
        <v>213</v>
      </c>
      <c r="C101" s="124"/>
      <c r="D101" s="124"/>
      <c r="E101" s="191">
        <v>4</v>
      </c>
      <c r="F101" s="189">
        <f>SUM(F93:F98)</f>
        <v>15102384</v>
      </c>
    </row>
    <row r="102" spans="1:6" ht="12.75">
      <c r="A102" s="123"/>
      <c r="B102" s="170"/>
      <c r="C102" s="124"/>
      <c r="D102" s="124"/>
      <c r="F102" s="128"/>
    </row>
    <row r="103" spans="1:7" ht="12.75">
      <c r="A103" s="125"/>
      <c r="B103" s="125"/>
      <c r="C103" s="125"/>
      <c r="D103" s="125"/>
      <c r="F103" s="125"/>
      <c r="G103" s="125"/>
    </row>
    <row r="104" spans="1:7" ht="12.75">
      <c r="A104" s="125"/>
      <c r="B104" s="125"/>
      <c r="C104" s="125"/>
      <c r="D104" s="125"/>
      <c r="F104" s="125"/>
      <c r="G104" s="125"/>
    </row>
    <row r="105" spans="1:7" ht="12.75">
      <c r="A105" s="125" t="s">
        <v>214</v>
      </c>
      <c r="B105" s="125"/>
      <c r="C105" s="125"/>
      <c r="D105" s="125"/>
      <c r="F105" s="125"/>
      <c r="G105" s="125"/>
    </row>
    <row r="106" spans="1:7" ht="12.75">
      <c r="A106" s="125"/>
      <c r="B106" s="125"/>
      <c r="C106" s="125"/>
      <c r="D106" s="125"/>
      <c r="F106" s="125"/>
      <c r="G106" s="125"/>
    </row>
    <row r="107" spans="1:7" ht="12.75">
      <c r="A107" s="125"/>
      <c r="B107" s="125"/>
      <c r="C107" s="125"/>
      <c r="D107" s="125"/>
      <c r="F107" s="125"/>
      <c r="G107" s="12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Nylex ( Malaysia )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Chen</dc:creator>
  <cp:keywords/>
  <dc:description/>
  <cp:lastModifiedBy>User Pre-Load</cp:lastModifiedBy>
  <cp:lastPrinted>2005-04-22T07:13:45Z</cp:lastPrinted>
  <dcterms:created xsi:type="dcterms:W3CDTF">2001-04-06T14:29:05Z</dcterms:created>
  <dcterms:modified xsi:type="dcterms:W3CDTF">2005-04-29T09:09:39Z</dcterms:modified>
  <cp:category/>
  <cp:version/>
  <cp:contentType/>
  <cp:contentStatus/>
</cp:coreProperties>
</file>